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UoB\Documents\PhD\Results\Doped Dataset\ICPMS\"/>
    </mc:Choice>
  </mc:AlternateContent>
  <xr:revisionPtr revIDLastSave="0" documentId="8_{4C4A1564-FEA8-4769-BBC3-8300F4AFEB5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8" i="1" l="1"/>
  <c r="AE9" i="1"/>
  <c r="AE10" i="1"/>
  <c r="AE11" i="1"/>
  <c r="AE12" i="1"/>
  <c r="AE7" i="1"/>
  <c r="AD17" i="1" l="1"/>
  <c r="AD18" i="1"/>
  <c r="AD19" i="1"/>
  <c r="AD20" i="1"/>
  <c r="AD21" i="1"/>
  <c r="AD22" i="1"/>
  <c r="AD16" i="1"/>
  <c r="AC17" i="1"/>
  <c r="AC18" i="1"/>
  <c r="AC19" i="1"/>
  <c r="AC20" i="1"/>
  <c r="AC21" i="1"/>
  <c r="AC22" i="1"/>
  <c r="AC16" i="1"/>
  <c r="Y17" i="1"/>
  <c r="Y18" i="1"/>
  <c r="Y19" i="1"/>
  <c r="Y20" i="1"/>
  <c r="Y21" i="1"/>
  <c r="Y22" i="1"/>
  <c r="Y16" i="1"/>
  <c r="AB17" i="1"/>
  <c r="AB18" i="1"/>
  <c r="AB19" i="1"/>
  <c r="AB20" i="1"/>
  <c r="AB21" i="1"/>
  <c r="AB22" i="1"/>
  <c r="AB16" i="1"/>
  <c r="AA17" i="1"/>
  <c r="AA18" i="1"/>
  <c r="AA19" i="1"/>
  <c r="AA20" i="1"/>
  <c r="AA21" i="1"/>
  <c r="AA22" i="1"/>
  <c r="AA16" i="1"/>
  <c r="Z17" i="1"/>
  <c r="Z18" i="1"/>
  <c r="Z19" i="1"/>
  <c r="Z20" i="1"/>
  <c r="Z21" i="1"/>
  <c r="Z22" i="1"/>
  <c r="Z16" i="1"/>
  <c r="AB65" i="1"/>
  <c r="Z65" i="1"/>
  <c r="AA65" i="1" s="1"/>
  <c r="AB64" i="1"/>
  <c r="Z64" i="1"/>
  <c r="AA64" i="1" s="1"/>
  <c r="Z63" i="1"/>
  <c r="AB59" i="1"/>
  <c r="Z59" i="1"/>
  <c r="AA59" i="1" s="1"/>
  <c r="AB58" i="1"/>
  <c r="Z58" i="1"/>
  <c r="AA58" i="1" s="1"/>
  <c r="Z57" i="1"/>
  <c r="AA52" i="1"/>
  <c r="AB52" i="1"/>
  <c r="Z52" i="1"/>
  <c r="AB51" i="1"/>
  <c r="Z51" i="1"/>
  <c r="AA51" i="1" s="1"/>
  <c r="Z50" i="1"/>
  <c r="AA41" i="1"/>
  <c r="AB47" i="1"/>
  <c r="Z47" i="1"/>
  <c r="AB46" i="1"/>
  <c r="Z46" i="1"/>
  <c r="AA46" i="1" s="1"/>
  <c r="Z45" i="1"/>
  <c r="AB42" i="1"/>
  <c r="Z42" i="1"/>
  <c r="AA42" i="1" s="1"/>
  <c r="AB41" i="1"/>
  <c r="Z41" i="1"/>
  <c r="AB40" i="1"/>
  <c r="Z40" i="1"/>
  <c r="AA40" i="1" s="1"/>
  <c r="Z39" i="1"/>
  <c r="AA32" i="1"/>
  <c r="AA30" i="1"/>
  <c r="Z34" i="1"/>
  <c r="AA34" i="1" s="1"/>
  <c r="AB34" i="1"/>
  <c r="Z35" i="1"/>
  <c r="AA35" i="1" s="1"/>
  <c r="AB35" i="1"/>
  <c r="Z36" i="1"/>
  <c r="AA36" i="1" s="1"/>
  <c r="AB36" i="1"/>
  <c r="AB33" i="1"/>
  <c r="Z33" i="1"/>
  <c r="AA33" i="1" s="1"/>
  <c r="AB32" i="1"/>
  <c r="Z32" i="1"/>
  <c r="AB31" i="1"/>
  <c r="Z31" i="1"/>
  <c r="AA31" i="1" s="1"/>
  <c r="AB30" i="1"/>
  <c r="Z30" i="1"/>
  <c r="Z29" i="1"/>
  <c r="R10" i="1"/>
  <c r="R11" i="1"/>
  <c r="R12" i="1"/>
  <c r="R9" i="1"/>
  <c r="P9" i="1"/>
  <c r="P10" i="1"/>
  <c r="Q10" i="1" s="1"/>
  <c r="P11" i="1"/>
  <c r="P12" i="1"/>
  <c r="Q12" i="1" s="1"/>
  <c r="P8" i="1"/>
  <c r="Q9" i="1" l="1"/>
  <c r="Q11" i="1"/>
</calcChain>
</file>

<file path=xl/sharedStrings.xml><?xml version="1.0" encoding="utf-8"?>
<sst xmlns="http://schemas.openxmlformats.org/spreadsheetml/2006/main" count="546" uniqueCount="188">
  <si>
    <t>Run ID</t>
  </si>
  <si>
    <t>True ID</t>
  </si>
  <si>
    <t>[ppb]</t>
  </si>
  <si>
    <t>Batch1-001</t>
  </si>
  <si>
    <t>ZW34</t>
  </si>
  <si>
    <t>Batch1-002</t>
  </si>
  <si>
    <t>ZW35</t>
  </si>
  <si>
    <t>Batch1-003</t>
  </si>
  <si>
    <t>ZW36</t>
  </si>
  <si>
    <t>Batch1-004</t>
  </si>
  <si>
    <t>ZW37</t>
  </si>
  <si>
    <t>Batch1-005</t>
  </si>
  <si>
    <t>ZW38</t>
  </si>
  <si>
    <t>Batch1-006</t>
  </si>
  <si>
    <t>ZW39</t>
  </si>
  <si>
    <t>Batch1-007</t>
  </si>
  <si>
    <t>ZW40</t>
  </si>
  <si>
    <t>Batch1-008</t>
  </si>
  <si>
    <t>ZW41</t>
  </si>
  <si>
    <t>Batch1-009</t>
  </si>
  <si>
    <t>ZW42</t>
  </si>
  <si>
    <t>Batch1-010</t>
  </si>
  <si>
    <t>ZW43</t>
  </si>
  <si>
    <t>Batch1-011</t>
  </si>
  <si>
    <t>ZW44</t>
  </si>
  <si>
    <t>Batch1-012</t>
  </si>
  <si>
    <t>ZW45</t>
  </si>
  <si>
    <t>Batch1-013</t>
  </si>
  <si>
    <t>ZW46</t>
  </si>
  <si>
    <t>Batch1-014</t>
  </si>
  <si>
    <t>ZW47</t>
  </si>
  <si>
    <t>Batch1-015</t>
  </si>
  <si>
    <t>ZW48</t>
  </si>
  <si>
    <t>Batch1-016</t>
  </si>
  <si>
    <t>ZW49</t>
  </si>
  <si>
    <t>Batch1-017</t>
  </si>
  <si>
    <t>ZW50</t>
  </si>
  <si>
    <t>Batch1-018</t>
  </si>
  <si>
    <t>ZW51</t>
  </si>
  <si>
    <t>Batch2-001</t>
  </si>
  <si>
    <t>ZW1</t>
  </si>
  <si>
    <t>Batch2-002</t>
  </si>
  <si>
    <t>ZW2</t>
  </si>
  <si>
    <t>Batch2-003</t>
  </si>
  <si>
    <t>ZW3</t>
  </si>
  <si>
    <t>Batch2-004</t>
  </si>
  <si>
    <t>ZW4</t>
  </si>
  <si>
    <t>Batch2-005</t>
  </si>
  <si>
    <t>ZW5</t>
  </si>
  <si>
    <t>Batch2-006</t>
  </si>
  <si>
    <t>ZW6</t>
  </si>
  <si>
    <t>Batch2-007</t>
  </si>
  <si>
    <t>ZW7</t>
  </si>
  <si>
    <t>Batch2-008</t>
  </si>
  <si>
    <t>ZW8</t>
  </si>
  <si>
    <t>Batch2-009</t>
  </si>
  <si>
    <t>ZW9</t>
  </si>
  <si>
    <t>Batch2-010</t>
  </si>
  <si>
    <t>ZW10</t>
  </si>
  <si>
    <t>Batch2-011</t>
  </si>
  <si>
    <t>ZW11</t>
  </si>
  <si>
    <t>Batch2-012</t>
  </si>
  <si>
    <t>ZW12</t>
  </si>
  <si>
    <t>Batch2-013</t>
  </si>
  <si>
    <t>ZW13</t>
  </si>
  <si>
    <t>Batch2-014</t>
  </si>
  <si>
    <t>ZW14</t>
  </si>
  <si>
    <t>Batch2-015</t>
  </si>
  <si>
    <t>ZW15</t>
  </si>
  <si>
    <t>Batch2-016</t>
  </si>
  <si>
    <t>ZW16</t>
  </si>
  <si>
    <t>Batch2-017</t>
  </si>
  <si>
    <t>ZW17</t>
  </si>
  <si>
    <t>Batch2-018</t>
  </si>
  <si>
    <t>ZW18</t>
  </si>
  <si>
    <t>Batch2-019</t>
  </si>
  <si>
    <t>ZW19</t>
  </si>
  <si>
    <t>Batch2-020</t>
  </si>
  <si>
    <t>ZW20</t>
  </si>
  <si>
    <t>Batch2-021</t>
  </si>
  <si>
    <t>ZW21</t>
  </si>
  <si>
    <t>Batch2-022</t>
  </si>
  <si>
    <t>ZW22</t>
  </si>
  <si>
    <t>Batch2-023</t>
  </si>
  <si>
    <t>ZW23</t>
  </si>
  <si>
    <t>Batch2-024</t>
  </si>
  <si>
    <t>ZW24</t>
  </si>
  <si>
    <t>Batch2-025</t>
  </si>
  <si>
    <t>ZW25</t>
  </si>
  <si>
    <t>Batch2-026</t>
  </si>
  <si>
    <t>ZW26</t>
  </si>
  <si>
    <t>Batch2-027</t>
  </si>
  <si>
    <t>ZW27</t>
  </si>
  <si>
    <t>Batch2-028</t>
  </si>
  <si>
    <t>ZW28</t>
  </si>
  <si>
    <t>Batch2-029</t>
  </si>
  <si>
    <t>ZW29</t>
  </si>
  <si>
    <t>Batch2-030</t>
  </si>
  <si>
    <t>ZW30</t>
  </si>
  <si>
    <t>Batch2-031</t>
  </si>
  <si>
    <t>ZW31</t>
  </si>
  <si>
    <t>Batch2-032</t>
  </si>
  <si>
    <t>ZW32</t>
  </si>
  <si>
    <t>Batch2-033</t>
  </si>
  <si>
    <t>ZW33</t>
  </si>
  <si>
    <t>Co59(MR)</t>
  </si>
  <si>
    <t>Ni60(MR)</t>
  </si>
  <si>
    <t>Cu63(MR)</t>
  </si>
  <si>
    <t>Zn66(MR)</t>
  </si>
  <si>
    <t>In115(MR)</t>
  </si>
  <si>
    <t>Sn118(MR)</t>
  </si>
  <si>
    <t>ACIDWASH-062</t>
  </si>
  <si>
    <t>%RSD</t>
  </si>
  <si>
    <t>STDS-001-std0</t>
  </si>
  <si>
    <t>STDS-002</t>
  </si>
  <si>
    <t>STDS-003</t>
  </si>
  <si>
    <t>STDS-004</t>
  </si>
  <si>
    <t>STDS-005</t>
  </si>
  <si>
    <t>STDS-006</t>
  </si>
  <si>
    <t>STDS-007</t>
  </si>
  <si>
    <t>STDS-008</t>
  </si>
  <si>
    <t>STDS-009</t>
  </si>
  <si>
    <t>STDS-010</t>
  </si>
  <si>
    <t>ACIDWASH-063</t>
  </si>
  <si>
    <t>ACIDWASH-064</t>
  </si>
  <si>
    <t>ACIDWASH-065</t>
  </si>
  <si>
    <t>ACIDWASH-066</t>
  </si>
  <si>
    <t>STDrep-067</t>
  </si>
  <si>
    <t>STDrep-068</t>
  </si>
  <si>
    <t>STDrep-069</t>
  </si>
  <si>
    <t>STDrep-070</t>
  </si>
  <si>
    <t>STDrep-071</t>
  </si>
  <si>
    <t>STDrep-072</t>
  </si>
  <si>
    <t>STDrep-073</t>
  </si>
  <si>
    <t>STDrep-074</t>
  </si>
  <si>
    <t>STDrep-075</t>
  </si>
  <si>
    <t>STDrep-076</t>
  </si>
  <si>
    <t>ENDWASH</t>
  </si>
  <si>
    <t>Flags:   S=Amplifier Skipped    D=Intensity Defocussed   O=Overflow</t>
  </si>
  <si>
    <t>ZW sample batches</t>
  </si>
  <si>
    <t>March '22</t>
  </si>
  <si>
    <t xml:space="preserve">UP H2O </t>
  </si>
  <si>
    <t xml:space="preserve">1 % Cu </t>
  </si>
  <si>
    <t>1 % Co</t>
  </si>
  <si>
    <t>1 % Ni</t>
  </si>
  <si>
    <t xml:space="preserve">Vis </t>
  </si>
  <si>
    <t xml:space="preserve">0.5 % Cu </t>
  </si>
  <si>
    <t xml:space="preserve">2 % Cu </t>
  </si>
  <si>
    <t>2 % Co</t>
  </si>
  <si>
    <t>2 % Ni</t>
  </si>
  <si>
    <t xml:space="preserve">ZnO Vis </t>
  </si>
  <si>
    <t xml:space="preserve">1% Co Vis </t>
  </si>
  <si>
    <t>200 ml min</t>
  </si>
  <si>
    <t>250 ml min</t>
  </si>
  <si>
    <t>300 ml min</t>
  </si>
  <si>
    <t>400 ml min</t>
  </si>
  <si>
    <t>[Zn] ppb</t>
  </si>
  <si>
    <t>Average</t>
  </si>
  <si>
    <t>Average - H2O</t>
  </si>
  <si>
    <t>SD</t>
  </si>
  <si>
    <t>Analysis procedure</t>
  </si>
  <si>
    <r>
      <t>Samples diluted 20-fold with In spiked (at 5ppb) 3% HNO</t>
    </r>
    <r>
      <rPr>
        <vertAlign val="subscript"/>
        <sz val="11"/>
        <color rgb="FF000000"/>
        <rFont val="Calibri"/>
        <family val="2"/>
        <scheme val="minor"/>
      </rPr>
      <t>3.</t>
    </r>
  </si>
  <si>
    <t>Samples analysed on a Thermo Scientific ELEMENT XR ICP-MS.</t>
  </si>
  <si>
    <t>Co, Ni, Cu, Zn and In (+Sn) analysed in Medium Resolution.</t>
  </si>
  <si>
    <t>Raw intensities blank and internally corrected.</t>
  </si>
  <si>
    <t>Element intensities calibrated using 6 synthetic standards derived from an Inorganic Ventures, Inc., mixed metal stock standard.</t>
  </si>
  <si>
    <t>Calibrated concentrations back-corrected for dilution.</t>
  </si>
  <si>
    <t>Co</t>
  </si>
  <si>
    <t>Ni</t>
  </si>
  <si>
    <t>Cu</t>
  </si>
  <si>
    <t>Zn</t>
  </si>
  <si>
    <t>[Cu] ppb</t>
  </si>
  <si>
    <t>[Ni] ppb</t>
  </si>
  <si>
    <t>[Co] ppb</t>
  </si>
  <si>
    <t>ZnO</t>
  </si>
  <si>
    <t>1 % Cu</t>
  </si>
  <si>
    <t>2 % Cu</t>
  </si>
  <si>
    <t>/</t>
  </si>
  <si>
    <t>C120/C0</t>
  </si>
  <si>
    <t>k</t>
  </si>
  <si>
    <t>EEO</t>
  </si>
  <si>
    <t>QY</t>
  </si>
  <si>
    <t>C/Zn</t>
  </si>
  <si>
    <t>Zn/c</t>
  </si>
  <si>
    <t>C*Zn</t>
  </si>
  <si>
    <t xml:space="preserve">Removal </t>
  </si>
  <si>
    <t>r/Zn</t>
  </si>
  <si>
    <t>Zn/r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</si>
</sst>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2" fillId="0" borderId="0" xfId="0" applyNumberFormat="1" applyFont="1"/>
    <xf numFmtId="164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/>
    <xf numFmtId="0" fontId="5" fillId="0" borderId="0" xfId="0" applyFont="1" applyAlignment="1">
      <alignment horizontal="right"/>
    </xf>
    <xf numFmtId="2" fontId="0" fillId="0" borderId="0" xfId="0" applyNumberFormat="1"/>
    <xf numFmtId="1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K65"/>
  <sheetViews>
    <sheetView tabSelected="1" zoomScale="70" zoomScaleNormal="70" workbookViewId="0">
      <selection activeCell="AG5" sqref="AG5:AK12"/>
    </sheetView>
  </sheetViews>
  <sheetFormatPr defaultRowHeight="14.5" x14ac:dyDescent="0.35"/>
  <cols>
    <col min="3" max="3" width="16.1796875" customWidth="1"/>
    <col min="12" max="12" width="10.54296875" bestFit="1" customWidth="1"/>
    <col min="17" max="17" width="13.7265625" bestFit="1" customWidth="1"/>
  </cols>
  <sheetData>
    <row r="3" spans="2:37" x14ac:dyDescent="0.35">
      <c r="C3" t="s">
        <v>139</v>
      </c>
    </row>
    <row r="4" spans="2:37" x14ac:dyDescent="0.35">
      <c r="C4" t="s">
        <v>140</v>
      </c>
    </row>
    <row r="5" spans="2:37" x14ac:dyDescent="0.35">
      <c r="W5" t="s">
        <v>156</v>
      </c>
      <c r="X5" t="s">
        <v>173</v>
      </c>
      <c r="Y5" t="s">
        <v>172</v>
      </c>
      <c r="Z5" t="s">
        <v>171</v>
      </c>
      <c r="AA5" t="s">
        <v>178</v>
      </c>
      <c r="AB5" t="s">
        <v>179</v>
      </c>
      <c r="AC5" t="s">
        <v>180</v>
      </c>
      <c r="AD5" t="s">
        <v>181</v>
      </c>
      <c r="AH5" t="s">
        <v>178</v>
      </c>
      <c r="AI5" t="s">
        <v>179</v>
      </c>
      <c r="AJ5" t="s">
        <v>180</v>
      </c>
      <c r="AK5" t="s">
        <v>181</v>
      </c>
    </row>
    <row r="6" spans="2:37" x14ac:dyDescent="0.35">
      <c r="E6" s="8" t="s">
        <v>167</v>
      </c>
      <c r="F6" s="8" t="s">
        <v>168</v>
      </c>
      <c r="G6" s="8" t="s">
        <v>169</v>
      </c>
      <c r="H6" s="8" t="s">
        <v>170</v>
      </c>
      <c r="V6" t="s">
        <v>174</v>
      </c>
      <c r="W6" s="9">
        <v>482.25691633441699</v>
      </c>
      <c r="X6" s="9" t="s">
        <v>177</v>
      </c>
      <c r="Y6" s="9" t="s">
        <v>177</v>
      </c>
      <c r="Z6" s="9" t="s">
        <v>177</v>
      </c>
      <c r="AA6">
        <v>0.34</v>
      </c>
      <c r="AB6">
        <v>9.1</v>
      </c>
      <c r="AC6" s="9">
        <v>21.184413931761842</v>
      </c>
      <c r="AD6" s="10">
        <v>8.7314520769391217E-4</v>
      </c>
      <c r="AG6" t="s">
        <v>174</v>
      </c>
      <c r="AH6">
        <v>0.34</v>
      </c>
      <c r="AI6">
        <v>9.1</v>
      </c>
      <c r="AJ6" s="9">
        <v>21.184413931761842</v>
      </c>
      <c r="AK6" s="10">
        <v>8.7314520769391217E-4</v>
      </c>
    </row>
    <row r="7" spans="2:37" ht="15" thickBot="1" x14ac:dyDescent="0.4">
      <c r="C7" t="s">
        <v>0</v>
      </c>
      <c r="D7" s="1" t="s">
        <v>1</v>
      </c>
      <c r="E7" s="2" t="s">
        <v>2</v>
      </c>
      <c r="F7" s="2" t="s">
        <v>2</v>
      </c>
      <c r="G7" s="2" t="s">
        <v>2</v>
      </c>
      <c r="H7" s="2" t="s">
        <v>2</v>
      </c>
      <c r="M7" s="11" t="s">
        <v>156</v>
      </c>
      <c r="N7" s="11"/>
      <c r="O7" s="11"/>
      <c r="P7" t="s">
        <v>157</v>
      </c>
      <c r="Q7" t="s">
        <v>158</v>
      </c>
      <c r="R7" t="s">
        <v>159</v>
      </c>
      <c r="V7" s="6" t="s">
        <v>143</v>
      </c>
      <c r="W7" s="9">
        <v>192.73896368426298</v>
      </c>
      <c r="X7" s="9">
        <v>13.89628643881899</v>
      </c>
      <c r="Y7" s="9" t="s">
        <v>177</v>
      </c>
      <c r="Z7" s="9" t="s">
        <v>177</v>
      </c>
      <c r="AA7" s="9">
        <v>0.8</v>
      </c>
      <c r="AB7">
        <v>1.7</v>
      </c>
      <c r="AC7" s="9">
        <v>105.25228181686494</v>
      </c>
      <c r="AD7" s="10">
        <v>1.4004022843313772E-4</v>
      </c>
      <c r="AE7" s="10">
        <f>AB7/1000</f>
        <v>1.6999999999999999E-3</v>
      </c>
      <c r="AG7" s="6" t="s">
        <v>143</v>
      </c>
      <c r="AH7" s="9">
        <v>0.8</v>
      </c>
      <c r="AI7">
        <v>1.7</v>
      </c>
      <c r="AJ7" s="9">
        <v>105.25228181686494</v>
      </c>
      <c r="AK7" s="10">
        <v>1.4004022843313772E-4</v>
      </c>
    </row>
    <row r="8" spans="2:37" ht="15" thickBot="1" x14ac:dyDescent="0.4">
      <c r="B8" s="5" t="s">
        <v>141</v>
      </c>
      <c r="C8" t="s">
        <v>3</v>
      </c>
      <c r="D8" s="1" t="s">
        <v>4</v>
      </c>
      <c r="E8" s="3">
        <v>1.6216464700256658E-2</v>
      </c>
      <c r="F8" s="3">
        <v>1.7428209630760922</v>
      </c>
      <c r="G8" s="3">
        <v>2.6376980098154585</v>
      </c>
      <c r="H8" s="4">
        <v>6.1617059355385484</v>
      </c>
      <c r="L8" s="6" t="s">
        <v>141</v>
      </c>
      <c r="M8" s="4">
        <v>6.1617059355385484</v>
      </c>
      <c r="N8" s="4">
        <v>15.426119865764722</v>
      </c>
      <c r="O8" s="4">
        <v>13.468251543485545</v>
      </c>
      <c r="P8" s="4">
        <f>AVERAGE(M8:O8)</f>
        <v>11.685359114929605</v>
      </c>
      <c r="V8" s="6" t="s">
        <v>148</v>
      </c>
      <c r="W8" s="9">
        <v>98.748056269839296</v>
      </c>
      <c r="X8" s="9">
        <v>16.300014738661066</v>
      </c>
      <c r="Y8" s="9" t="s">
        <v>177</v>
      </c>
      <c r="Z8" s="9" t="s">
        <v>177</v>
      </c>
      <c r="AA8">
        <v>0.85</v>
      </c>
      <c r="AB8">
        <v>1.3</v>
      </c>
      <c r="AC8" s="9">
        <v>144.51466066825662</v>
      </c>
      <c r="AD8" s="10">
        <v>1.3093458382913532E-4</v>
      </c>
      <c r="AE8" s="10">
        <f t="shared" ref="AE8:AE12" si="0">AB8/1000</f>
        <v>1.2999999999999999E-3</v>
      </c>
      <c r="AG8" s="6" t="s">
        <v>148</v>
      </c>
      <c r="AH8">
        <v>0.85</v>
      </c>
      <c r="AI8">
        <v>1.3</v>
      </c>
      <c r="AJ8" s="9">
        <v>144.51466066825662</v>
      </c>
      <c r="AK8" s="10">
        <v>1.3093458382913532E-4</v>
      </c>
    </row>
    <row r="9" spans="2:37" ht="15" thickBot="1" x14ac:dyDescent="0.4">
      <c r="B9" s="6" t="s">
        <v>141</v>
      </c>
      <c r="C9" t="s">
        <v>5</v>
      </c>
      <c r="D9" s="1" t="s">
        <v>6</v>
      </c>
      <c r="E9" s="3">
        <v>2.7504681278082359E-2</v>
      </c>
      <c r="F9" s="3">
        <v>1.7741575324186929</v>
      </c>
      <c r="G9" s="3">
        <v>7.2947410656771972</v>
      </c>
      <c r="H9" s="4">
        <v>15.426119865764722</v>
      </c>
      <c r="L9" s="6" t="s">
        <v>152</v>
      </c>
      <c r="M9" s="4">
        <v>118.43498937463372</v>
      </c>
      <c r="N9" s="4">
        <v>883.02923438982077</v>
      </c>
      <c r="O9" s="4">
        <v>741.05971485842713</v>
      </c>
      <c r="P9" s="4">
        <f t="shared" ref="P9:P12" si="1">AVERAGE(M9:O9)</f>
        <v>580.84131287429386</v>
      </c>
      <c r="Q9" s="4">
        <f>P9-$P$8</f>
        <v>569.15595375936425</v>
      </c>
      <c r="R9">
        <f>_xlfn.STDEV.P(M9:O9)</f>
        <v>332.06780645760489</v>
      </c>
      <c r="V9" s="6" t="s">
        <v>144</v>
      </c>
      <c r="W9" s="9">
        <v>111.56684127479843</v>
      </c>
      <c r="X9" s="9" t="s">
        <v>177</v>
      </c>
      <c r="Y9" s="9">
        <v>8.4348917112974782</v>
      </c>
      <c r="Z9" s="9" t="s">
        <v>177</v>
      </c>
      <c r="AA9">
        <v>0.79</v>
      </c>
      <c r="AB9" s="4">
        <v>2</v>
      </c>
      <c r="AC9" s="9">
        <v>99.635734967132279</v>
      </c>
      <c r="AD9" s="10">
        <v>2.0143782127559281E-4</v>
      </c>
      <c r="AE9" s="10">
        <f t="shared" si="0"/>
        <v>2E-3</v>
      </c>
      <c r="AG9" s="6" t="s">
        <v>144</v>
      </c>
      <c r="AH9">
        <v>0.79</v>
      </c>
      <c r="AI9" s="4">
        <v>2</v>
      </c>
      <c r="AJ9" s="9">
        <v>99.635734967132279</v>
      </c>
      <c r="AK9" s="10">
        <v>2.0143782127559281E-4</v>
      </c>
    </row>
    <row r="10" spans="2:37" ht="15" thickBot="1" x14ac:dyDescent="0.4">
      <c r="B10" s="6" t="s">
        <v>141</v>
      </c>
      <c r="C10" t="s">
        <v>7</v>
      </c>
      <c r="D10" s="1" t="s">
        <v>8</v>
      </c>
      <c r="E10" s="3">
        <v>2.1243502948575257E-2</v>
      </c>
      <c r="F10" s="3">
        <v>1.7881226226410838</v>
      </c>
      <c r="G10" s="3">
        <v>3.0340337820279788</v>
      </c>
      <c r="H10" s="4">
        <v>13.468251543485545</v>
      </c>
      <c r="L10" s="6" t="s">
        <v>153</v>
      </c>
      <c r="M10" s="4">
        <v>850.03748393237174</v>
      </c>
      <c r="N10" s="4">
        <v>300.01001585790476</v>
      </c>
      <c r="O10" s="4">
        <v>296.72324921297542</v>
      </c>
      <c r="P10" s="4">
        <f t="shared" si="1"/>
        <v>482.25691633441733</v>
      </c>
      <c r="Q10" s="4">
        <f t="shared" ref="Q10:Q12" si="2">P10-$P$8</f>
        <v>470.57155721948772</v>
      </c>
      <c r="R10">
        <f t="shared" ref="R10:R12" si="3">_xlfn.STDEV.P(M10:O10)</f>
        <v>260.06359496060406</v>
      </c>
      <c r="V10" s="6" t="s">
        <v>149</v>
      </c>
      <c r="W10" s="9">
        <v>80.095446775358951</v>
      </c>
      <c r="X10" s="9" t="s">
        <v>177</v>
      </c>
      <c r="Y10" s="9">
        <v>5.3</v>
      </c>
      <c r="Z10" s="9" t="s">
        <v>177</v>
      </c>
      <c r="AA10">
        <v>0.75</v>
      </c>
      <c r="AB10" s="4">
        <v>2</v>
      </c>
      <c r="AC10" s="9">
        <v>81.640012352441175</v>
      </c>
      <c r="AD10" s="10">
        <v>1.2033637066701093E-4</v>
      </c>
      <c r="AE10" s="10">
        <f t="shared" si="0"/>
        <v>2E-3</v>
      </c>
      <c r="AG10" s="6" t="s">
        <v>149</v>
      </c>
      <c r="AH10">
        <v>0.75</v>
      </c>
      <c r="AI10" s="4">
        <v>2</v>
      </c>
      <c r="AJ10" s="9">
        <v>81.640012352441175</v>
      </c>
      <c r="AK10" s="10">
        <v>1.2033637066701093E-4</v>
      </c>
    </row>
    <row r="11" spans="2:37" ht="15" thickBot="1" x14ac:dyDescent="0.4">
      <c r="B11" s="6" t="s">
        <v>152</v>
      </c>
      <c r="C11" t="s">
        <v>9</v>
      </c>
      <c r="D11" s="1" t="s">
        <v>10</v>
      </c>
      <c r="E11" s="3">
        <v>2.9435097436444523E-2</v>
      </c>
      <c r="F11" s="3">
        <v>2.1749878741237683</v>
      </c>
      <c r="G11" s="3">
        <v>3.966332342787533</v>
      </c>
      <c r="H11" s="4">
        <v>41.948181175904018</v>
      </c>
      <c r="L11" s="6" t="s">
        <v>154</v>
      </c>
      <c r="M11" s="4">
        <v>818.01124626948547</v>
      </c>
      <c r="N11" s="4"/>
      <c r="O11" s="4">
        <v>718.42612832225996</v>
      </c>
      <c r="P11" s="4">
        <f t="shared" si="1"/>
        <v>768.21868729587277</v>
      </c>
      <c r="Q11" s="4">
        <f t="shared" si="2"/>
        <v>756.53332818094316</v>
      </c>
      <c r="R11">
        <f t="shared" si="3"/>
        <v>49.792558973612756</v>
      </c>
      <c r="V11" s="6" t="s">
        <v>175</v>
      </c>
      <c r="W11" s="9">
        <v>101.50168605077305</v>
      </c>
      <c r="X11" s="9" t="s">
        <v>177</v>
      </c>
      <c r="Y11" s="9" t="s">
        <v>177</v>
      </c>
      <c r="Z11" s="9">
        <v>1.221917566658187</v>
      </c>
      <c r="AA11">
        <v>0.85</v>
      </c>
      <c r="AB11">
        <v>1.4</v>
      </c>
      <c r="AC11" s="9">
        <v>144.51466066825662</v>
      </c>
      <c r="AD11" s="10">
        <v>1.3433003195290955E-4</v>
      </c>
      <c r="AE11" s="10">
        <f t="shared" si="0"/>
        <v>1.4E-3</v>
      </c>
      <c r="AG11" s="6" t="s">
        <v>175</v>
      </c>
      <c r="AH11">
        <v>0.85</v>
      </c>
      <c r="AI11">
        <v>1.4</v>
      </c>
      <c r="AJ11" s="9">
        <v>144.51466066825662</v>
      </c>
      <c r="AK11" s="10">
        <v>1.3433003195290955E-4</v>
      </c>
    </row>
    <row r="12" spans="2:37" ht="15" thickBot="1" x14ac:dyDescent="0.4">
      <c r="B12" s="6" t="s">
        <v>152</v>
      </c>
      <c r="C12" t="s">
        <v>11</v>
      </c>
      <c r="D12" s="1" t="s">
        <v>12</v>
      </c>
      <c r="E12" s="3">
        <v>2.7371378568645945E-2</v>
      </c>
      <c r="F12" s="3">
        <v>2.0229487435234588</v>
      </c>
      <c r="G12" s="3">
        <v>2.7460018417897625</v>
      </c>
      <c r="H12" s="4">
        <v>143.59668509736235</v>
      </c>
      <c r="L12" s="6" t="s">
        <v>155</v>
      </c>
      <c r="M12" s="4">
        <v>477.73648623142327</v>
      </c>
      <c r="N12" s="4">
        <v>807.36448686777624</v>
      </c>
      <c r="O12" s="4">
        <v>643.61620565830299</v>
      </c>
      <c r="P12" s="4">
        <f t="shared" si="1"/>
        <v>642.90572625250081</v>
      </c>
      <c r="Q12" s="4">
        <f t="shared" si="2"/>
        <v>631.2203671375712</v>
      </c>
      <c r="R12">
        <f t="shared" si="3"/>
        <v>134.5710055116364</v>
      </c>
      <c r="V12" s="6" t="s">
        <v>176</v>
      </c>
      <c r="W12" s="9">
        <v>71.167508266448877</v>
      </c>
      <c r="X12" s="9" t="s">
        <v>177</v>
      </c>
      <c r="Y12" s="9" t="s">
        <v>177</v>
      </c>
      <c r="Z12" s="9">
        <v>1.3649697722441423</v>
      </c>
      <c r="AA12">
        <v>0.85</v>
      </c>
      <c r="AB12">
        <v>1.2</v>
      </c>
      <c r="AC12" s="9">
        <v>144.51466066825662</v>
      </c>
      <c r="AD12" s="10">
        <v>9.680562812256994E-5</v>
      </c>
      <c r="AE12" s="10">
        <f t="shared" si="0"/>
        <v>1.1999999999999999E-3</v>
      </c>
      <c r="AG12" s="6" t="s">
        <v>176</v>
      </c>
      <c r="AH12">
        <v>0.85</v>
      </c>
      <c r="AI12">
        <v>1.2</v>
      </c>
      <c r="AJ12" s="9">
        <v>144.51466066825662</v>
      </c>
      <c r="AK12" s="10">
        <v>9.680562812256994E-5</v>
      </c>
    </row>
    <row r="13" spans="2:37" ht="15" thickBot="1" x14ac:dyDescent="0.4">
      <c r="B13" s="6" t="s">
        <v>152</v>
      </c>
      <c r="C13" t="s">
        <v>13</v>
      </c>
      <c r="D13" s="1" t="s">
        <v>14</v>
      </c>
      <c r="E13" s="3">
        <v>4.3823081834041974E-2</v>
      </c>
      <c r="F13" s="3">
        <v>2.033168394831534</v>
      </c>
      <c r="G13" s="3">
        <v>3.2557173746982668</v>
      </c>
      <c r="H13" s="4">
        <v>112.79079664819895</v>
      </c>
    </row>
    <row r="14" spans="2:37" ht="15" thickBot="1" x14ac:dyDescent="0.4">
      <c r="B14" s="6" t="s">
        <v>152</v>
      </c>
      <c r="C14" t="s">
        <v>15</v>
      </c>
      <c r="D14" s="1" t="s">
        <v>16</v>
      </c>
      <c r="E14" s="3">
        <v>4.579709218338926E-2</v>
      </c>
      <c r="F14" s="3">
        <v>2.0560688125766458</v>
      </c>
      <c r="G14" s="3">
        <v>2.9957125581754984</v>
      </c>
      <c r="H14" s="4">
        <v>118.43498937463372</v>
      </c>
    </row>
    <row r="15" spans="2:37" ht="15" thickBot="1" x14ac:dyDescent="0.4">
      <c r="B15" s="6" t="s">
        <v>152</v>
      </c>
      <c r="C15" t="s">
        <v>17</v>
      </c>
      <c r="D15" s="1" t="s">
        <v>18</v>
      </c>
      <c r="E15" s="3">
        <v>4.4916157507003909E-2</v>
      </c>
      <c r="F15" s="3">
        <v>2.8571243034195914</v>
      </c>
      <c r="G15" s="3">
        <v>3.4493079479149169</v>
      </c>
      <c r="H15" s="4">
        <v>883.02923438982077</v>
      </c>
      <c r="W15" t="s">
        <v>156</v>
      </c>
      <c r="X15" t="s">
        <v>178</v>
      </c>
      <c r="Y15" t="s">
        <v>185</v>
      </c>
      <c r="Z15" t="s">
        <v>184</v>
      </c>
      <c r="AA15" t="s">
        <v>183</v>
      </c>
      <c r="AB15" t="s">
        <v>182</v>
      </c>
      <c r="AC15" t="s">
        <v>186</v>
      </c>
      <c r="AD15" t="s">
        <v>187</v>
      </c>
    </row>
    <row r="16" spans="2:37" ht="15" thickBot="1" x14ac:dyDescent="0.4">
      <c r="B16" s="6" t="s">
        <v>152</v>
      </c>
      <c r="C16" t="s">
        <v>19</v>
      </c>
      <c r="D16" s="1" t="s">
        <v>20</v>
      </c>
      <c r="E16" s="3">
        <v>4.8016274640757285E-2</v>
      </c>
      <c r="F16" s="3">
        <v>2.3142585258038211</v>
      </c>
      <c r="G16" s="3">
        <v>2.344275958399082</v>
      </c>
      <c r="H16" s="4">
        <v>741.05971485842713</v>
      </c>
      <c r="V16" t="s">
        <v>174</v>
      </c>
      <c r="W16" s="9">
        <v>482.25691633441699</v>
      </c>
      <c r="X16">
        <v>0.34</v>
      </c>
      <c r="Y16">
        <f>1-X16</f>
        <v>0.65999999999999992</v>
      </c>
      <c r="Z16">
        <f>W16*X16</f>
        <v>163.96735155370177</v>
      </c>
      <c r="AA16">
        <f>W16/X16</f>
        <v>1418.4026951012263</v>
      </c>
      <c r="AB16">
        <f>X16/W16</f>
        <v>7.0501840094757686E-4</v>
      </c>
      <c r="AC16">
        <f>Y16/W16</f>
        <v>1.3685651312511783E-3</v>
      </c>
      <c r="AD16">
        <f>W16/Y16</f>
        <v>730.69229747638951</v>
      </c>
    </row>
    <row r="17" spans="2:30" ht="15" thickBot="1" x14ac:dyDescent="0.4">
      <c r="B17" s="6" t="s">
        <v>153</v>
      </c>
      <c r="C17" t="s">
        <v>21</v>
      </c>
      <c r="D17" s="1" t="s">
        <v>22</v>
      </c>
      <c r="E17" s="3">
        <v>3.3371059034148574E-2</v>
      </c>
      <c r="F17" s="3">
        <v>2.4091161031344108</v>
      </c>
      <c r="G17" s="3">
        <v>2.2398276371155843</v>
      </c>
      <c r="H17" s="4">
        <v>850.03748393237174</v>
      </c>
      <c r="V17" s="6" t="s">
        <v>143</v>
      </c>
      <c r="W17" s="9">
        <v>192.73896368426298</v>
      </c>
      <c r="X17" s="9">
        <v>0.8</v>
      </c>
      <c r="Y17">
        <f t="shared" ref="Y17:Y22" si="4">1-X17</f>
        <v>0.19999999999999996</v>
      </c>
      <c r="Z17">
        <f t="shared" ref="Z17:Z22" si="5">W17*X17</f>
        <v>154.1911709474104</v>
      </c>
      <c r="AA17">
        <f t="shared" ref="AA17:AA22" si="6">W17/X17</f>
        <v>240.92370460532871</v>
      </c>
      <c r="AB17">
        <f t="shared" ref="AB17:AB22" si="7">X17/W17</f>
        <v>4.1506916126753026E-3</v>
      </c>
      <c r="AC17">
        <f t="shared" ref="AC17:AC22" si="8">Y17/W17</f>
        <v>1.0376729031688252E-3</v>
      </c>
      <c r="AD17">
        <f t="shared" ref="AD17:AD22" si="9">W17/Y17</f>
        <v>963.69481842131518</v>
      </c>
    </row>
    <row r="18" spans="2:30" ht="15" thickBot="1" x14ac:dyDescent="0.4">
      <c r="B18" s="6" t="s">
        <v>153</v>
      </c>
      <c r="C18" t="s">
        <v>23</v>
      </c>
      <c r="D18" s="1" t="s">
        <v>24</v>
      </c>
      <c r="E18" s="3">
        <v>2.6736269396363841E-2</v>
      </c>
      <c r="F18" s="3">
        <v>2.1090176578944004</v>
      </c>
      <c r="G18" s="3">
        <v>2.479911747664191</v>
      </c>
      <c r="H18" s="4">
        <v>300.01001585790476</v>
      </c>
      <c r="V18" s="6" t="s">
        <v>148</v>
      </c>
      <c r="W18" s="9">
        <v>98.748056269839296</v>
      </c>
      <c r="X18">
        <v>0.85</v>
      </c>
      <c r="Y18">
        <f t="shared" si="4"/>
        <v>0.15000000000000002</v>
      </c>
      <c r="Z18">
        <f t="shared" si="5"/>
        <v>83.935847829363396</v>
      </c>
      <c r="AA18">
        <f t="shared" si="6"/>
        <v>116.17418384686977</v>
      </c>
      <c r="AB18">
        <f t="shared" si="7"/>
        <v>8.6077643662907845E-3</v>
      </c>
      <c r="AC18">
        <f t="shared" si="8"/>
        <v>1.5190172411101387E-3</v>
      </c>
      <c r="AD18">
        <f t="shared" si="9"/>
        <v>658.32037513226192</v>
      </c>
    </row>
    <row r="19" spans="2:30" ht="15" thickBot="1" x14ac:dyDescent="0.4">
      <c r="B19" s="6" t="s">
        <v>153</v>
      </c>
      <c r="C19" t="s">
        <v>25</v>
      </c>
      <c r="D19" s="1" t="s">
        <v>26</v>
      </c>
      <c r="E19" s="3">
        <v>3.1060020839579497E-2</v>
      </c>
      <c r="F19" s="3">
        <v>2.2655207719282626</v>
      </c>
      <c r="G19" s="3">
        <v>2.9208721010258563</v>
      </c>
      <c r="H19" s="4">
        <v>296.72324921297542</v>
      </c>
      <c r="V19" s="6" t="s">
        <v>144</v>
      </c>
      <c r="W19" s="9">
        <v>111.56684127479843</v>
      </c>
      <c r="X19">
        <v>0.79</v>
      </c>
      <c r="Y19">
        <f t="shared" si="4"/>
        <v>0.20999999999999996</v>
      </c>
      <c r="Z19">
        <f t="shared" si="5"/>
        <v>88.137804607090771</v>
      </c>
      <c r="AA19">
        <f t="shared" si="6"/>
        <v>141.22384971493472</v>
      </c>
      <c r="AB19">
        <f t="shared" si="7"/>
        <v>7.0809569489752259E-3</v>
      </c>
      <c r="AC19">
        <f t="shared" si="8"/>
        <v>1.8822796952972115E-3</v>
      </c>
      <c r="AD19">
        <f t="shared" si="9"/>
        <v>531.27067273713544</v>
      </c>
    </row>
    <row r="20" spans="2:30" ht="15" thickBot="1" x14ac:dyDescent="0.4">
      <c r="B20" s="6" t="s">
        <v>154</v>
      </c>
      <c r="C20" t="s">
        <v>27</v>
      </c>
      <c r="D20" s="1" t="s">
        <v>28</v>
      </c>
      <c r="E20" s="3">
        <v>3.7453437548721817E-2</v>
      </c>
      <c r="F20" s="3">
        <v>2.2305126202352281</v>
      </c>
      <c r="G20" s="3">
        <v>2.2373006958904456</v>
      </c>
      <c r="H20" s="4">
        <v>818.01124626948547</v>
      </c>
      <c r="V20" s="6" t="s">
        <v>149</v>
      </c>
      <c r="W20" s="9">
        <v>80.095446775358951</v>
      </c>
      <c r="X20">
        <v>0.75</v>
      </c>
      <c r="Y20">
        <f t="shared" si="4"/>
        <v>0.25</v>
      </c>
      <c r="Z20">
        <f t="shared" si="5"/>
        <v>60.071585081519217</v>
      </c>
      <c r="AA20">
        <f t="shared" si="6"/>
        <v>106.79392903381193</v>
      </c>
      <c r="AB20">
        <f t="shared" si="7"/>
        <v>9.3638281599639512E-3</v>
      </c>
      <c r="AC20">
        <f t="shared" si="8"/>
        <v>3.1212760533213171E-3</v>
      </c>
      <c r="AD20">
        <f t="shared" si="9"/>
        <v>320.3817871014358</v>
      </c>
    </row>
    <row r="21" spans="2:30" ht="15" thickBot="1" x14ac:dyDescent="0.4">
      <c r="B21" s="6" t="s">
        <v>154</v>
      </c>
      <c r="C21" t="s">
        <v>29</v>
      </c>
      <c r="D21" s="1" t="s">
        <v>30</v>
      </c>
      <c r="E21" s="3">
        <v>0.11796451785064024</v>
      </c>
      <c r="F21" s="3">
        <v>3.3480636255336105</v>
      </c>
      <c r="G21" s="3">
        <v>4.4105622700313276</v>
      </c>
      <c r="H21" s="4">
        <v>8395.3436615808423</v>
      </c>
      <c r="V21" s="6" t="s">
        <v>175</v>
      </c>
      <c r="W21" s="9">
        <v>101.50168605077305</v>
      </c>
      <c r="X21">
        <v>0.85</v>
      </c>
      <c r="Y21">
        <f t="shared" si="4"/>
        <v>0.15000000000000002</v>
      </c>
      <c r="Z21">
        <f t="shared" si="5"/>
        <v>86.276433143157092</v>
      </c>
      <c r="AA21">
        <f t="shared" si="6"/>
        <v>119.41374829502712</v>
      </c>
      <c r="AB21">
        <f t="shared" si="7"/>
        <v>8.3742451290396702E-3</v>
      </c>
      <c r="AC21">
        <f t="shared" si="8"/>
        <v>1.4778079639481774E-3</v>
      </c>
      <c r="AD21">
        <f t="shared" si="9"/>
        <v>676.67790700515354</v>
      </c>
    </row>
    <row r="22" spans="2:30" ht="15" thickBot="1" x14ac:dyDescent="0.4">
      <c r="B22" s="6" t="s">
        <v>154</v>
      </c>
      <c r="C22" t="s">
        <v>31</v>
      </c>
      <c r="D22" s="1" t="s">
        <v>32</v>
      </c>
      <c r="E22" s="3">
        <v>4.9326710477758516E-2</v>
      </c>
      <c r="F22" s="3">
        <v>2.6739298415246289</v>
      </c>
      <c r="G22" s="3">
        <v>3.0847749951807413</v>
      </c>
      <c r="H22" s="4">
        <v>718.42612832225996</v>
      </c>
      <c r="V22" s="6" t="s">
        <v>176</v>
      </c>
      <c r="W22" s="9">
        <v>71.167508266448877</v>
      </c>
      <c r="X22">
        <v>0.85</v>
      </c>
      <c r="Y22">
        <f t="shared" si="4"/>
        <v>0.15000000000000002</v>
      </c>
      <c r="Z22">
        <f t="shared" si="5"/>
        <v>60.492382026481543</v>
      </c>
      <c r="AA22">
        <f t="shared" si="6"/>
        <v>83.726480313469267</v>
      </c>
      <c r="AB22">
        <f t="shared" si="7"/>
        <v>1.1943652668260172E-2</v>
      </c>
      <c r="AC22">
        <f t="shared" si="8"/>
        <v>2.1077034120459133E-3</v>
      </c>
      <c r="AD22">
        <f t="shared" si="9"/>
        <v>474.4500551096591</v>
      </c>
    </row>
    <row r="23" spans="2:30" ht="15" thickBot="1" x14ac:dyDescent="0.4">
      <c r="B23" s="6" t="s">
        <v>155</v>
      </c>
      <c r="C23" t="s">
        <v>33</v>
      </c>
      <c r="D23" s="1" t="s">
        <v>34</v>
      </c>
      <c r="E23" s="3">
        <v>3.3499351284860771E-2</v>
      </c>
      <c r="F23" s="3">
        <v>2.3660401709053978</v>
      </c>
      <c r="G23" s="3">
        <v>3.7153170045773036</v>
      </c>
      <c r="H23" s="4">
        <v>477.73648623142327</v>
      </c>
    </row>
    <row r="24" spans="2:30" ht="15" thickBot="1" x14ac:dyDescent="0.4">
      <c r="B24" s="6" t="s">
        <v>155</v>
      </c>
      <c r="C24" t="s">
        <v>35</v>
      </c>
      <c r="D24" s="1" t="s">
        <v>36</v>
      </c>
      <c r="E24" s="3">
        <v>4.247124125518046E-2</v>
      </c>
      <c r="F24" s="3">
        <v>2.1999694907866214</v>
      </c>
      <c r="G24" s="3">
        <v>3.1313940645856913</v>
      </c>
      <c r="H24" s="4">
        <v>807.36448686777624</v>
      </c>
    </row>
    <row r="25" spans="2:30" ht="15" thickBot="1" x14ac:dyDescent="0.4">
      <c r="B25" s="6" t="s">
        <v>155</v>
      </c>
      <c r="C25" t="s">
        <v>37</v>
      </c>
      <c r="D25" s="1" t="s">
        <v>38</v>
      </c>
      <c r="E25" s="3">
        <v>9.4745470037995633E-2</v>
      </c>
      <c r="F25" s="3">
        <v>3.1137986177839654</v>
      </c>
      <c r="G25" s="3">
        <v>4.065614627160115</v>
      </c>
      <c r="H25" s="4">
        <v>643.61620565830299</v>
      </c>
    </row>
    <row r="26" spans="2:30" x14ac:dyDescent="0.35">
      <c r="E26" s="4"/>
      <c r="F26" s="4"/>
      <c r="G26" s="4"/>
      <c r="H26" s="4"/>
    </row>
    <row r="27" spans="2:30" ht="15" thickBot="1" x14ac:dyDescent="0.4">
      <c r="E27" s="4"/>
      <c r="F27" s="4"/>
      <c r="G27" s="4"/>
      <c r="H27" s="4"/>
    </row>
    <row r="28" spans="2:30" ht="15" thickBot="1" x14ac:dyDescent="0.4">
      <c r="B28" s="5" t="s">
        <v>141</v>
      </c>
      <c r="C28" t="s">
        <v>39</v>
      </c>
      <c r="D28" s="1" t="s">
        <v>40</v>
      </c>
      <c r="E28" s="4">
        <v>6.4306715746864404E-2</v>
      </c>
      <c r="F28" s="4">
        <v>2.4187399095559798</v>
      </c>
      <c r="G28" s="4">
        <v>10.122141109406495</v>
      </c>
      <c r="H28" s="4">
        <v>37.05037960860632</v>
      </c>
      <c r="O28" s="8" t="s">
        <v>167</v>
      </c>
      <c r="P28" s="8" t="s">
        <v>168</v>
      </c>
      <c r="Q28" s="8" t="s">
        <v>169</v>
      </c>
      <c r="R28" s="8" t="s">
        <v>170</v>
      </c>
      <c r="W28" s="11" t="s">
        <v>156</v>
      </c>
      <c r="X28" s="11"/>
      <c r="Y28" s="11"/>
      <c r="Z28" t="s">
        <v>157</v>
      </c>
      <c r="AA28" t="s">
        <v>158</v>
      </c>
      <c r="AB28" t="s">
        <v>159</v>
      </c>
    </row>
    <row r="29" spans="2:30" ht="15" thickBot="1" x14ac:dyDescent="0.4">
      <c r="B29" s="6" t="s">
        <v>141</v>
      </c>
      <c r="C29" t="s">
        <v>41</v>
      </c>
      <c r="D29" s="1" t="s">
        <v>42</v>
      </c>
      <c r="E29" s="4">
        <v>2.1305980824096307E-2</v>
      </c>
      <c r="F29" s="4">
        <v>1.9377103728384966</v>
      </c>
      <c r="G29" s="4">
        <v>2.7077947504498248</v>
      </c>
      <c r="H29" s="4">
        <v>3.9958404808768702</v>
      </c>
      <c r="M29" t="s">
        <v>0</v>
      </c>
      <c r="N29" s="1" t="s">
        <v>1</v>
      </c>
      <c r="O29" s="2" t="s">
        <v>2</v>
      </c>
      <c r="P29" s="2" t="s">
        <v>2</v>
      </c>
      <c r="Q29" s="2" t="s">
        <v>2</v>
      </c>
      <c r="R29" s="2" t="s">
        <v>2</v>
      </c>
      <c r="V29" s="6" t="s">
        <v>141</v>
      </c>
      <c r="W29" s="4">
        <v>37.05037960860632</v>
      </c>
      <c r="X29" s="4">
        <v>3.9958404808768702</v>
      </c>
      <c r="Y29" s="4">
        <v>8.3862614780534468</v>
      </c>
      <c r="Z29" s="4">
        <f>AVERAGE(W29:Y29)</f>
        <v>16.477493855845548</v>
      </c>
    </row>
    <row r="30" spans="2:30" ht="15" thickBot="1" x14ac:dyDescent="0.4">
      <c r="B30" s="6" t="s">
        <v>141</v>
      </c>
      <c r="C30" t="s">
        <v>43</v>
      </c>
      <c r="D30" s="1" t="s">
        <v>44</v>
      </c>
      <c r="E30" s="4">
        <v>2.7627516759226332E-2</v>
      </c>
      <c r="F30" s="4">
        <v>1.8503353910482512</v>
      </c>
      <c r="G30" s="4">
        <v>3.8694848041767038</v>
      </c>
      <c r="H30" s="4">
        <v>8.3862614780534468</v>
      </c>
      <c r="L30" s="5" t="s">
        <v>141</v>
      </c>
      <c r="M30" t="s">
        <v>39</v>
      </c>
      <c r="N30" s="1" t="s">
        <v>40</v>
      </c>
      <c r="O30" s="4">
        <v>6.4306715746864404E-2</v>
      </c>
      <c r="P30" s="4">
        <v>2.4187399095559798</v>
      </c>
      <c r="Q30" s="4">
        <v>10.122141109406495</v>
      </c>
      <c r="R30" s="4">
        <v>37.05037960860632</v>
      </c>
      <c r="V30" s="6" t="s">
        <v>146</v>
      </c>
      <c r="W30" s="4">
        <v>67.311078590622486</v>
      </c>
      <c r="X30" s="4">
        <v>36.423403503879086</v>
      </c>
      <c r="Y30" s="4">
        <v>91.733194742837014</v>
      </c>
      <c r="Z30" s="4">
        <f t="shared" ref="Z30:Z33" si="10">AVERAGE(W30:Y30)</f>
        <v>65.155892279112862</v>
      </c>
      <c r="AA30" s="4">
        <f>Z30-$Z$29</f>
        <v>48.678398423267311</v>
      </c>
      <c r="AB30">
        <f>_xlfn.STDEV.P(W30:Y30)</f>
        <v>22.631495351276371</v>
      </c>
    </row>
    <row r="31" spans="2:30" ht="15" thickBot="1" x14ac:dyDescent="0.4">
      <c r="B31" s="6" t="s">
        <v>142</v>
      </c>
      <c r="C31" t="s">
        <v>45</v>
      </c>
      <c r="D31" s="1" t="s">
        <v>46</v>
      </c>
      <c r="E31" s="4">
        <v>7.2397859531529427E-2</v>
      </c>
      <c r="F31" s="4">
        <v>2.5023599573677742</v>
      </c>
      <c r="G31" s="4">
        <v>3.6624212984297815</v>
      </c>
      <c r="H31" s="4">
        <v>96.572706409423205</v>
      </c>
      <c r="L31" s="6" t="s">
        <v>141</v>
      </c>
      <c r="M31" t="s">
        <v>41</v>
      </c>
      <c r="N31" s="1" t="s">
        <v>42</v>
      </c>
      <c r="O31" s="4">
        <v>2.1305980824096307E-2</v>
      </c>
      <c r="P31" s="4">
        <v>1.9377103728384966</v>
      </c>
      <c r="Q31" s="4">
        <v>2.7077947504498248</v>
      </c>
      <c r="R31" s="4">
        <v>3.9958404808768702</v>
      </c>
      <c r="V31" s="6" t="s">
        <v>142</v>
      </c>
      <c r="W31" s="4">
        <v>96.572706409423205</v>
      </c>
      <c r="X31" s="4">
        <v>96.511070862672469</v>
      </c>
      <c r="Y31" s="4">
        <v>160.85376244776012</v>
      </c>
      <c r="Z31" s="4">
        <f t="shared" si="10"/>
        <v>117.9791799066186</v>
      </c>
      <c r="AA31" s="4">
        <f t="shared" ref="AA31:AA36" si="11">Z31-$Z$29</f>
        <v>101.50168605077305</v>
      </c>
      <c r="AB31">
        <f t="shared" ref="AB31:AB33" si="12">_xlfn.STDEV.P(W31:Y31)</f>
        <v>30.316918497686213</v>
      </c>
    </row>
    <row r="32" spans="2:30" ht="15" thickBot="1" x14ac:dyDescent="0.4">
      <c r="B32" s="6" t="s">
        <v>142</v>
      </c>
      <c r="C32" t="s">
        <v>47</v>
      </c>
      <c r="D32" s="1" t="s">
        <v>48</v>
      </c>
      <c r="E32" s="4">
        <v>4.2999892463337575E-2</v>
      </c>
      <c r="F32" s="4">
        <v>2.2809650029334847</v>
      </c>
      <c r="G32" s="4">
        <v>2.0115015255320614</v>
      </c>
      <c r="H32" s="4">
        <v>96.511070862672469</v>
      </c>
      <c r="L32" s="6" t="s">
        <v>141</v>
      </c>
      <c r="M32" t="s">
        <v>43</v>
      </c>
      <c r="N32" s="1" t="s">
        <v>44</v>
      </c>
      <c r="O32" s="4">
        <v>2.7627516759226332E-2</v>
      </c>
      <c r="P32" s="4">
        <v>1.8503353910482512</v>
      </c>
      <c r="Q32" s="4">
        <v>3.8694848041767038</v>
      </c>
      <c r="R32" s="4">
        <v>8.3862614780534468</v>
      </c>
      <c r="V32" s="6" t="s">
        <v>147</v>
      </c>
      <c r="W32" s="4">
        <v>69.777445934987682</v>
      </c>
      <c r="X32" s="4">
        <v>96.746071196040106</v>
      </c>
      <c r="Y32" s="4">
        <v>96.411489235855456</v>
      </c>
      <c r="Z32" s="4">
        <f t="shared" si="10"/>
        <v>87.645002122294429</v>
      </c>
      <c r="AA32" s="4">
        <f t="shared" si="11"/>
        <v>71.167508266448877</v>
      </c>
      <c r="AB32">
        <f t="shared" si="12"/>
        <v>12.635008491012577</v>
      </c>
    </row>
    <row r="33" spans="2:28" ht="15" thickBot="1" x14ac:dyDescent="0.4">
      <c r="B33" s="6" t="s">
        <v>142</v>
      </c>
      <c r="C33" t="s">
        <v>49</v>
      </c>
      <c r="D33" s="1" t="s">
        <v>50</v>
      </c>
      <c r="E33" s="4">
        <v>0.12730613652702408</v>
      </c>
      <c r="F33" s="4">
        <v>2.1024066817967144</v>
      </c>
      <c r="G33" s="4">
        <v>4.1986155494554449</v>
      </c>
      <c r="H33" s="4">
        <v>160.85376244776012</v>
      </c>
      <c r="L33" s="6" t="s">
        <v>146</v>
      </c>
      <c r="M33" t="s">
        <v>69</v>
      </c>
      <c r="N33" s="1" t="s">
        <v>70</v>
      </c>
      <c r="O33" s="4">
        <v>0.70210110435461115</v>
      </c>
      <c r="P33" s="4">
        <v>2.6233586996120675</v>
      </c>
      <c r="Q33" s="4">
        <v>1.7054636102465444</v>
      </c>
      <c r="R33" s="4">
        <v>67.311078590622486</v>
      </c>
      <c r="V33" s="6" t="s">
        <v>144</v>
      </c>
      <c r="W33" s="4">
        <v>60.729592998205113</v>
      </c>
      <c r="X33" s="4">
        <v>218.50709048368191</v>
      </c>
      <c r="Y33" s="4">
        <v>104.89632191004489</v>
      </c>
      <c r="Z33" s="4">
        <f t="shared" si="10"/>
        <v>128.04433513064399</v>
      </c>
      <c r="AA33" s="4">
        <f t="shared" si="11"/>
        <v>111.56684127479843</v>
      </c>
      <c r="AB33">
        <f t="shared" si="12"/>
        <v>66.459549427907291</v>
      </c>
    </row>
    <row r="34" spans="2:28" ht="15" thickBot="1" x14ac:dyDescent="0.4">
      <c r="B34" s="6" t="s">
        <v>143</v>
      </c>
      <c r="C34" t="s">
        <v>51</v>
      </c>
      <c r="D34" s="1" t="s">
        <v>52</v>
      </c>
      <c r="E34" s="4">
        <v>10.771284836139536</v>
      </c>
      <c r="F34" s="4">
        <v>2.0290701703181542</v>
      </c>
      <c r="G34" s="4">
        <v>1.3352209842142573</v>
      </c>
      <c r="H34" s="4">
        <v>142.51420854592212</v>
      </c>
      <c r="L34" s="6" t="s">
        <v>146</v>
      </c>
      <c r="M34" t="s">
        <v>71</v>
      </c>
      <c r="N34" s="1" t="s">
        <v>72</v>
      </c>
      <c r="O34" s="4">
        <v>0.32985231954549743</v>
      </c>
      <c r="P34" s="4">
        <v>1.9881503844600861</v>
      </c>
      <c r="Q34" s="4">
        <v>1.752968048636111</v>
      </c>
      <c r="R34" s="4">
        <v>36.423403503879086</v>
      </c>
      <c r="V34" s="6" t="s">
        <v>149</v>
      </c>
      <c r="W34" s="4">
        <v>72.244292564555792</v>
      </c>
      <c r="X34" s="4">
        <v>114.05620491333676</v>
      </c>
      <c r="Y34" s="4">
        <v>103.41832441572096</v>
      </c>
      <c r="Z34" s="4">
        <f t="shared" ref="Z34:Z36" si="13">AVERAGE(W34:Y34)</f>
        <v>96.572940631204503</v>
      </c>
      <c r="AA34" s="4">
        <f t="shared" si="11"/>
        <v>80.095446775358951</v>
      </c>
      <c r="AB34">
        <f t="shared" ref="AB34:AB36" si="14">_xlfn.STDEV.P(W34:Y34)</f>
        <v>17.742669151577829</v>
      </c>
    </row>
    <row r="35" spans="2:28" ht="15" thickBot="1" x14ac:dyDescent="0.4">
      <c r="B35" s="6" t="s">
        <v>143</v>
      </c>
      <c r="C35" t="s">
        <v>53</v>
      </c>
      <c r="D35" s="1" t="s">
        <v>54</v>
      </c>
      <c r="E35" s="4">
        <v>20.508638817611391</v>
      </c>
      <c r="F35" s="4">
        <v>2.3497601353997903</v>
      </c>
      <c r="G35" s="4">
        <v>1.4821773855584883</v>
      </c>
      <c r="H35" s="4">
        <v>390.38204308334821</v>
      </c>
      <c r="L35" s="6" t="s">
        <v>146</v>
      </c>
      <c r="M35" t="s">
        <v>73</v>
      </c>
      <c r="N35" s="1" t="s">
        <v>74</v>
      </c>
      <c r="O35" s="4">
        <v>0.55638875388521425</v>
      </c>
      <c r="P35" s="4">
        <v>2.3790351284204774</v>
      </c>
      <c r="Q35" s="4">
        <v>1.9130637396286796</v>
      </c>
      <c r="R35" s="4">
        <v>91.733194742837014</v>
      </c>
      <c r="V35" s="6" t="s">
        <v>143</v>
      </c>
      <c r="W35" s="4">
        <v>142.51420854592212</v>
      </c>
      <c r="X35" s="4">
        <v>390.38204308334821</v>
      </c>
      <c r="Y35" s="4">
        <v>94.753120991055283</v>
      </c>
      <c r="Z35" s="4">
        <f t="shared" si="13"/>
        <v>209.21645754010854</v>
      </c>
      <c r="AA35" s="4">
        <f t="shared" si="11"/>
        <v>192.73896368426298</v>
      </c>
      <c r="AB35">
        <f t="shared" si="14"/>
        <v>129.57882391302621</v>
      </c>
    </row>
    <row r="36" spans="2:28" ht="15" thickBot="1" x14ac:dyDescent="0.4">
      <c r="B36" s="6" t="s">
        <v>143</v>
      </c>
      <c r="C36" t="s">
        <v>55</v>
      </c>
      <c r="D36" s="1" t="s">
        <v>56</v>
      </c>
      <c r="E36" s="4">
        <v>10.522175876036231</v>
      </c>
      <c r="F36" s="4">
        <v>2.2854195071185304</v>
      </c>
      <c r="G36" s="4">
        <v>1.7134357532532052</v>
      </c>
      <c r="H36" s="4">
        <v>94.753120991055283</v>
      </c>
      <c r="L36" s="6" t="s">
        <v>142</v>
      </c>
      <c r="M36" t="s">
        <v>45</v>
      </c>
      <c r="N36" s="1" t="s">
        <v>46</v>
      </c>
      <c r="O36" s="4">
        <v>7.2397859531529427E-2</v>
      </c>
      <c r="P36" s="4">
        <v>2.5023599573677742</v>
      </c>
      <c r="Q36" s="4">
        <v>3.6624212984297815</v>
      </c>
      <c r="R36" s="4">
        <v>96.572706409423205</v>
      </c>
      <c r="V36" s="6" t="s">
        <v>148</v>
      </c>
      <c r="W36" s="4">
        <v>274.58607229792551</v>
      </c>
      <c r="X36" s="4">
        <v>25.544693109416791</v>
      </c>
      <c r="Y36" s="4">
        <v>45.545884969712212</v>
      </c>
      <c r="Z36" s="4">
        <f t="shared" si="13"/>
        <v>115.22555012568485</v>
      </c>
      <c r="AA36" s="4">
        <f t="shared" si="11"/>
        <v>98.748056269839296</v>
      </c>
      <c r="AB36">
        <f t="shared" si="14"/>
        <v>112.98036389631309</v>
      </c>
    </row>
    <row r="37" spans="2:28" ht="15" thickBot="1" x14ac:dyDescent="0.4">
      <c r="B37" s="6" t="s">
        <v>144</v>
      </c>
      <c r="C37" t="s">
        <v>57</v>
      </c>
      <c r="D37" s="1" t="s">
        <v>58</v>
      </c>
      <c r="E37" s="4">
        <v>0.50241104286290028</v>
      </c>
      <c r="F37" s="4">
        <v>7.5095015839540977</v>
      </c>
      <c r="G37" s="4">
        <v>1.4001893675417767</v>
      </c>
      <c r="H37" s="4">
        <v>60.729592998205113</v>
      </c>
      <c r="L37" s="6" t="s">
        <v>142</v>
      </c>
      <c r="M37" t="s">
        <v>47</v>
      </c>
      <c r="N37" s="1" t="s">
        <v>48</v>
      </c>
      <c r="O37" s="4">
        <v>4.2999892463337575E-2</v>
      </c>
      <c r="P37" s="4">
        <v>2.2809650029334847</v>
      </c>
      <c r="Q37" s="4">
        <v>2.0115015255320614</v>
      </c>
      <c r="R37" s="4">
        <v>96.511070862672469</v>
      </c>
    </row>
    <row r="38" spans="2:28" ht="15" thickBot="1" x14ac:dyDescent="0.4">
      <c r="B38" s="6" t="s">
        <v>144</v>
      </c>
      <c r="C38" t="s">
        <v>59</v>
      </c>
      <c r="D38" s="1" t="s">
        <v>60</v>
      </c>
      <c r="E38" s="4">
        <v>1.7030412592207487</v>
      </c>
      <c r="F38" s="4">
        <v>26.721280999746462</v>
      </c>
      <c r="G38" s="4">
        <v>3.0596821201123618</v>
      </c>
      <c r="H38" s="4">
        <v>218.50709048368191</v>
      </c>
      <c r="L38" s="6" t="s">
        <v>142</v>
      </c>
      <c r="M38" t="s">
        <v>49</v>
      </c>
      <c r="N38" s="1" t="s">
        <v>50</v>
      </c>
      <c r="O38" s="4">
        <v>0.12730613652702408</v>
      </c>
      <c r="P38" s="4">
        <v>2.1024066817967144</v>
      </c>
      <c r="Q38" s="4">
        <v>4.1986155494554449</v>
      </c>
      <c r="R38" s="4">
        <v>160.85376244776012</v>
      </c>
      <c r="W38" s="11" t="s">
        <v>171</v>
      </c>
      <c r="X38" s="11"/>
      <c r="Y38" s="11"/>
      <c r="Z38" t="s">
        <v>157</v>
      </c>
      <c r="AA38" t="s">
        <v>158</v>
      </c>
      <c r="AB38" t="s">
        <v>159</v>
      </c>
    </row>
    <row r="39" spans="2:28" ht="15" thickBot="1" x14ac:dyDescent="0.4">
      <c r="B39" s="6" t="s">
        <v>144</v>
      </c>
      <c r="C39" t="s">
        <v>61</v>
      </c>
      <c r="D39" s="1" t="s">
        <v>62</v>
      </c>
      <c r="E39" s="4">
        <v>0.67263191203816497</v>
      </c>
      <c r="F39" s="4">
        <v>7.7733132142248964</v>
      </c>
      <c r="G39" s="4">
        <v>1.4296115826849563</v>
      </c>
      <c r="H39" s="4">
        <v>104.89632191004489</v>
      </c>
      <c r="L39" s="6" t="s">
        <v>147</v>
      </c>
      <c r="M39" t="s">
        <v>75</v>
      </c>
      <c r="N39" s="1" t="s">
        <v>76</v>
      </c>
      <c r="O39" s="4">
        <v>0.67934836480913496</v>
      </c>
      <c r="P39" s="4">
        <v>2.4019766550096104</v>
      </c>
      <c r="Q39" s="4">
        <v>2.7862117241395428</v>
      </c>
      <c r="R39" s="4">
        <v>69.777445934987682</v>
      </c>
      <c r="V39" s="6" t="s">
        <v>141</v>
      </c>
      <c r="W39" s="4">
        <v>2.4187399095559798</v>
      </c>
      <c r="X39" s="4">
        <v>1.9377103728384966</v>
      </c>
      <c r="Y39" s="4">
        <v>1.8503353910482512</v>
      </c>
      <c r="Z39" s="4">
        <f>AVERAGE(W39:Y39)</f>
        <v>2.0689285578142425</v>
      </c>
    </row>
    <row r="40" spans="2:28" ht="15" thickBot="1" x14ac:dyDescent="0.4">
      <c r="B40" s="6" t="s">
        <v>145</v>
      </c>
      <c r="C40" t="s">
        <v>63</v>
      </c>
      <c r="D40" s="1" t="s">
        <v>64</v>
      </c>
      <c r="E40" s="4">
        <v>6.9708962016898732E-2</v>
      </c>
      <c r="F40" s="4">
        <v>1.9316753292053137</v>
      </c>
      <c r="G40" s="4">
        <v>3.4659313789602302</v>
      </c>
      <c r="H40" s="4">
        <v>8.0712749771572199</v>
      </c>
      <c r="L40" s="6" t="s">
        <v>147</v>
      </c>
      <c r="M40" t="s">
        <v>77</v>
      </c>
      <c r="N40" s="1" t="s">
        <v>78</v>
      </c>
      <c r="O40" s="4">
        <v>0.46612439246719006</v>
      </c>
      <c r="P40" s="4">
        <v>2.8119703918357923</v>
      </c>
      <c r="Q40" s="4">
        <v>4.7371777371256067</v>
      </c>
      <c r="R40" s="4">
        <v>96.746071196040106</v>
      </c>
      <c r="V40" s="6" t="s">
        <v>146</v>
      </c>
      <c r="W40" s="4">
        <v>1.7054636102465444</v>
      </c>
      <c r="X40" s="4">
        <v>1.752968048636111</v>
      </c>
      <c r="Y40" s="4">
        <v>1.9130637396286796</v>
      </c>
      <c r="Z40" s="4">
        <f t="shared" ref="Z40:Z42" si="15">AVERAGE(W40:Y40)</f>
        <v>1.7904984661704448</v>
      </c>
      <c r="AA40" s="4">
        <f>Z40-$Z$39</f>
        <v>-0.27843009164379762</v>
      </c>
      <c r="AB40">
        <f>_xlfn.STDEV.P(W40:Y40)</f>
        <v>8.8810106820098295E-2</v>
      </c>
    </row>
    <row r="41" spans="2:28" ht="15" thickBot="1" x14ac:dyDescent="0.4">
      <c r="B41" s="6" t="s">
        <v>145</v>
      </c>
      <c r="C41" t="s">
        <v>65</v>
      </c>
      <c r="D41" s="1" t="s">
        <v>66</v>
      </c>
      <c r="E41" s="4">
        <v>0.25602287907022869</v>
      </c>
      <c r="F41" s="4">
        <v>2.2595339900697433</v>
      </c>
      <c r="G41" s="4">
        <v>1.7413436935608297</v>
      </c>
      <c r="H41" s="4">
        <v>27.044540773996939</v>
      </c>
      <c r="L41" s="6" t="s">
        <v>147</v>
      </c>
      <c r="M41" t="s">
        <v>79</v>
      </c>
      <c r="N41" s="1" t="s">
        <v>80</v>
      </c>
      <c r="O41" s="4">
        <v>0.68287880400936474</v>
      </c>
      <c r="P41" s="4">
        <v>2.4767542466989614</v>
      </c>
      <c r="Q41" s="4">
        <v>2.7783055289100052</v>
      </c>
      <c r="R41" s="4">
        <v>96.411489235855456</v>
      </c>
      <c r="V41" s="6" t="s">
        <v>142</v>
      </c>
      <c r="W41" s="4">
        <v>3.6624212984297815</v>
      </c>
      <c r="X41" s="4">
        <v>2.0115015255320614</v>
      </c>
      <c r="Y41" s="4">
        <v>4.1986155494554449</v>
      </c>
      <c r="Z41" s="4">
        <f t="shared" si="15"/>
        <v>3.2908461244724294</v>
      </c>
      <c r="AA41" s="4">
        <f t="shared" ref="AA41:AA42" si="16">Z41-$Z$39</f>
        <v>1.221917566658187</v>
      </c>
      <c r="AB41">
        <f t="shared" ref="AB41:AB42" si="17">_xlfn.STDEV.P(W41:Y41)</f>
        <v>0.93074093095650023</v>
      </c>
    </row>
    <row r="42" spans="2:28" ht="15" thickBot="1" x14ac:dyDescent="0.4">
      <c r="B42" s="6" t="s">
        <v>145</v>
      </c>
      <c r="C42" t="s">
        <v>67</v>
      </c>
      <c r="D42" s="1" t="s">
        <v>68</v>
      </c>
      <c r="E42" s="4">
        <v>0.62803005340058504</v>
      </c>
      <c r="F42" s="4">
        <v>2.5345169356336772</v>
      </c>
      <c r="G42" s="4">
        <v>1.6738946277853286</v>
      </c>
      <c r="H42" s="4">
        <v>74.207483190414777</v>
      </c>
      <c r="L42" s="6" t="s">
        <v>144</v>
      </c>
      <c r="M42" t="s">
        <v>57</v>
      </c>
      <c r="N42" s="1" t="s">
        <v>58</v>
      </c>
      <c r="O42" s="4">
        <v>0.50241104286290028</v>
      </c>
      <c r="P42" s="4">
        <v>7.5095015839540977</v>
      </c>
      <c r="Q42" s="4">
        <v>1.4001893675417767</v>
      </c>
      <c r="R42" s="4">
        <v>60.729592998205113</v>
      </c>
      <c r="V42" s="6" t="s">
        <v>147</v>
      </c>
      <c r="W42" s="4">
        <v>2.7862117241395428</v>
      </c>
      <c r="X42" s="4">
        <v>4.7371777371256067</v>
      </c>
      <c r="Y42" s="4">
        <v>2.7783055289100052</v>
      </c>
      <c r="Z42" s="4">
        <f t="shared" si="15"/>
        <v>3.4338983300583847</v>
      </c>
      <c r="AA42" s="4">
        <f t="shared" si="16"/>
        <v>1.3649697722441423</v>
      </c>
      <c r="AB42">
        <f t="shared" si="17"/>
        <v>0.92156335887985141</v>
      </c>
    </row>
    <row r="43" spans="2:28" ht="15" thickBot="1" x14ac:dyDescent="0.4">
      <c r="B43" s="6" t="s">
        <v>146</v>
      </c>
      <c r="C43" t="s">
        <v>69</v>
      </c>
      <c r="D43" s="1" t="s">
        <v>70</v>
      </c>
      <c r="E43" s="4">
        <v>0.70210110435461115</v>
      </c>
      <c r="F43" s="4">
        <v>2.6233586996120675</v>
      </c>
      <c r="G43" s="4">
        <v>1.7054636102465444</v>
      </c>
      <c r="H43" s="4">
        <v>67.311078590622486</v>
      </c>
      <c r="L43" s="6" t="s">
        <v>144</v>
      </c>
      <c r="M43" t="s">
        <v>59</v>
      </c>
      <c r="N43" s="1" t="s">
        <v>60</v>
      </c>
      <c r="O43" s="4">
        <v>1.7030412592207487</v>
      </c>
      <c r="P43" s="4">
        <v>26.721280999746462</v>
      </c>
      <c r="Q43" s="4">
        <v>3.0596821201123618</v>
      </c>
      <c r="R43" s="4">
        <v>218.50709048368191</v>
      </c>
    </row>
    <row r="44" spans="2:28" ht="15" thickBot="1" x14ac:dyDescent="0.4">
      <c r="B44" s="6" t="s">
        <v>146</v>
      </c>
      <c r="C44" t="s">
        <v>71</v>
      </c>
      <c r="D44" s="1" t="s">
        <v>72</v>
      </c>
      <c r="E44" s="4">
        <v>0.32985231954549743</v>
      </c>
      <c r="F44" s="4">
        <v>1.9881503844600861</v>
      </c>
      <c r="G44" s="4">
        <v>1.752968048636111</v>
      </c>
      <c r="H44" s="4">
        <v>36.423403503879086</v>
      </c>
      <c r="L44" s="6" t="s">
        <v>144</v>
      </c>
      <c r="M44" t="s">
        <v>61</v>
      </c>
      <c r="N44" s="1" t="s">
        <v>62</v>
      </c>
      <c r="O44" s="4">
        <v>0.67263191203816497</v>
      </c>
      <c r="P44" s="4">
        <v>7.7733132142248964</v>
      </c>
      <c r="Q44" s="4">
        <v>1.4296115826849563</v>
      </c>
      <c r="R44" s="4">
        <v>104.89632191004489</v>
      </c>
      <c r="W44" s="11" t="s">
        <v>172</v>
      </c>
      <c r="X44" s="11"/>
      <c r="Y44" s="11"/>
      <c r="Z44" t="s">
        <v>157</v>
      </c>
      <c r="AA44" t="s">
        <v>158</v>
      </c>
      <c r="AB44" t="s">
        <v>159</v>
      </c>
    </row>
    <row r="45" spans="2:28" ht="15" thickBot="1" x14ac:dyDescent="0.4">
      <c r="B45" s="6" t="s">
        <v>146</v>
      </c>
      <c r="C45" t="s">
        <v>73</v>
      </c>
      <c r="D45" s="1" t="s">
        <v>74</v>
      </c>
      <c r="E45" s="4">
        <v>0.55638875388521425</v>
      </c>
      <c r="F45" s="4">
        <v>2.3790351284204774</v>
      </c>
      <c r="G45" s="4">
        <v>1.9130637396286796</v>
      </c>
      <c r="H45" s="4">
        <v>91.733194742837014</v>
      </c>
      <c r="L45" s="6" t="s">
        <v>149</v>
      </c>
      <c r="M45" t="s">
        <v>87</v>
      </c>
      <c r="N45" s="1" t="s">
        <v>88</v>
      </c>
      <c r="O45" s="4">
        <v>2.1482147311822715</v>
      </c>
      <c r="P45" s="4">
        <v>3.996440161246706</v>
      </c>
      <c r="Q45" s="4">
        <v>1.4839120105825157</v>
      </c>
      <c r="R45" s="4">
        <v>72.244292564555792</v>
      </c>
      <c r="V45" s="6" t="s">
        <v>141</v>
      </c>
      <c r="W45" s="4">
        <v>10.122141109406495</v>
      </c>
      <c r="X45" s="4">
        <v>2.7077947504498248</v>
      </c>
      <c r="Y45" s="4">
        <v>3.8694848041767038</v>
      </c>
      <c r="Z45" s="4">
        <f>AVERAGE(W45:Y45)</f>
        <v>5.5664735546776747</v>
      </c>
    </row>
    <row r="46" spans="2:28" ht="15" thickBot="1" x14ac:dyDescent="0.4">
      <c r="B46" s="6" t="s">
        <v>147</v>
      </c>
      <c r="C46" t="s">
        <v>75</v>
      </c>
      <c r="D46" s="1" t="s">
        <v>76</v>
      </c>
      <c r="E46" s="4">
        <v>0.67934836480913496</v>
      </c>
      <c r="F46" s="4">
        <v>2.4019766550096104</v>
      </c>
      <c r="G46" s="4">
        <v>2.7862117241395428</v>
      </c>
      <c r="H46" s="4">
        <v>69.777445934987682</v>
      </c>
      <c r="L46" s="6" t="s">
        <v>149</v>
      </c>
      <c r="M46" t="s">
        <v>89</v>
      </c>
      <c r="N46" s="1" t="s">
        <v>90</v>
      </c>
      <c r="O46" s="4">
        <v>1.4863762930582012</v>
      </c>
      <c r="P46" s="4">
        <v>7.348502357182463</v>
      </c>
      <c r="Q46" s="4">
        <v>1.348097459671721</v>
      </c>
      <c r="R46" s="4">
        <v>114.05620491333676</v>
      </c>
      <c r="V46" s="6" t="s">
        <v>144</v>
      </c>
      <c r="W46" s="4">
        <v>7.5095015839540977</v>
      </c>
      <c r="X46" s="4">
        <v>26.721280999746462</v>
      </c>
      <c r="Y46" s="4">
        <v>7.7733132142248964</v>
      </c>
      <c r="Z46" s="4">
        <f t="shared" ref="Z46:Z47" si="18">AVERAGE(W46:Y46)</f>
        <v>14.001365265975153</v>
      </c>
      <c r="AA46" s="4">
        <f>Z46-$Z$45</f>
        <v>8.4348917112974782</v>
      </c>
      <c r="AB46">
        <f>_xlfn.STDEV.P(W46:Y46)</f>
        <v>8.994983466716274</v>
      </c>
    </row>
    <row r="47" spans="2:28" ht="15" thickBot="1" x14ac:dyDescent="0.4">
      <c r="B47" s="6" t="s">
        <v>147</v>
      </c>
      <c r="C47" t="s">
        <v>77</v>
      </c>
      <c r="D47" s="1" t="s">
        <v>78</v>
      </c>
      <c r="E47" s="4">
        <v>0.46612439246719006</v>
      </c>
      <c r="F47" s="4">
        <v>2.8119703918357923</v>
      </c>
      <c r="G47" s="4">
        <v>4.7371777371256067</v>
      </c>
      <c r="H47" s="4">
        <v>96.746071196040106</v>
      </c>
      <c r="L47" s="6" t="s">
        <v>149</v>
      </c>
      <c r="M47" t="s">
        <v>91</v>
      </c>
      <c r="N47" s="1" t="s">
        <v>92</v>
      </c>
      <c r="O47" s="4">
        <v>0.51286915159825985</v>
      </c>
      <c r="P47" s="4">
        <v>4.6412185922950231</v>
      </c>
      <c r="Q47" s="4">
        <v>1.9318989948917848</v>
      </c>
      <c r="R47" s="4">
        <v>103.41832441572096</v>
      </c>
      <c r="V47" s="6" t="s">
        <v>149</v>
      </c>
      <c r="W47" s="4">
        <v>3.996440161246706</v>
      </c>
      <c r="X47" s="4">
        <v>7.348502357182463</v>
      </c>
      <c r="Y47" s="4">
        <v>4.6412185922950231</v>
      </c>
      <c r="Z47" s="4">
        <f t="shared" si="18"/>
        <v>5.3287203702413981</v>
      </c>
      <c r="AA47" s="4">
        <v>5.3</v>
      </c>
      <c r="AB47">
        <f t="shared" ref="AB47" si="19">_xlfn.STDEV.P(W47:Y47)</f>
        <v>1.4522566950244435</v>
      </c>
    </row>
    <row r="48" spans="2:28" ht="15" thickBot="1" x14ac:dyDescent="0.4">
      <c r="B48" s="6" t="s">
        <v>147</v>
      </c>
      <c r="C48" t="s">
        <v>79</v>
      </c>
      <c r="D48" s="1" t="s">
        <v>80</v>
      </c>
      <c r="E48" s="4">
        <v>0.68287880400936474</v>
      </c>
      <c r="F48" s="4">
        <v>2.4767542466989614</v>
      </c>
      <c r="G48" s="4">
        <v>2.7783055289100052</v>
      </c>
      <c r="H48" s="4">
        <v>96.411489235855456</v>
      </c>
      <c r="L48" s="6" t="s">
        <v>143</v>
      </c>
      <c r="M48" t="s">
        <v>51</v>
      </c>
      <c r="N48" s="1" t="s">
        <v>52</v>
      </c>
      <c r="O48" s="4">
        <v>10.771284836139536</v>
      </c>
      <c r="P48" s="4">
        <v>2.0290701703181542</v>
      </c>
      <c r="Q48" s="4">
        <v>1.3352209842142573</v>
      </c>
      <c r="R48" s="4">
        <v>142.51420854592212</v>
      </c>
      <c r="V48" s="6"/>
      <c r="W48" s="4"/>
      <c r="X48" s="4"/>
      <c r="Y48" s="4"/>
      <c r="Z48" s="4"/>
      <c r="AA48" s="4"/>
    </row>
    <row r="49" spans="2:28" ht="15" thickBot="1" x14ac:dyDescent="0.4">
      <c r="B49" s="6" t="s">
        <v>148</v>
      </c>
      <c r="C49" t="s">
        <v>81</v>
      </c>
      <c r="D49" s="1" t="s">
        <v>82</v>
      </c>
      <c r="E49" s="4">
        <v>32.789520753398804</v>
      </c>
      <c r="F49" s="4">
        <v>2.5126630417352187</v>
      </c>
      <c r="G49" s="4">
        <v>3.8853147435496997</v>
      </c>
      <c r="H49" s="4">
        <v>274.58607229792551</v>
      </c>
      <c r="L49" s="6" t="s">
        <v>143</v>
      </c>
      <c r="M49" t="s">
        <v>53</v>
      </c>
      <c r="N49" s="1" t="s">
        <v>54</v>
      </c>
      <c r="O49" s="4">
        <v>20.508638817611391</v>
      </c>
      <c r="P49" s="4">
        <v>2.3497601353997903</v>
      </c>
      <c r="Q49" s="4">
        <v>1.4821773855584883</v>
      </c>
      <c r="R49" s="4">
        <v>390.38204308334821</v>
      </c>
      <c r="W49" s="11" t="s">
        <v>173</v>
      </c>
      <c r="X49" s="11"/>
      <c r="Y49" s="11"/>
      <c r="Z49" t="s">
        <v>157</v>
      </c>
      <c r="AA49" t="s">
        <v>158</v>
      </c>
      <c r="AB49" t="s">
        <v>159</v>
      </c>
    </row>
    <row r="50" spans="2:28" ht="15" thickBot="1" x14ac:dyDescent="0.4">
      <c r="B50" s="6" t="s">
        <v>148</v>
      </c>
      <c r="C50" t="s">
        <v>83</v>
      </c>
      <c r="D50" s="1" t="s">
        <v>84</v>
      </c>
      <c r="E50" s="4">
        <v>4.4823910386533008</v>
      </c>
      <c r="F50" s="4">
        <v>1.8875612161838253</v>
      </c>
      <c r="G50" s="4">
        <v>1.0255163034519938</v>
      </c>
      <c r="H50" s="4">
        <v>25.544693109416791</v>
      </c>
      <c r="L50" s="6" t="s">
        <v>143</v>
      </c>
      <c r="M50" t="s">
        <v>55</v>
      </c>
      <c r="N50" s="1" t="s">
        <v>56</v>
      </c>
      <c r="O50" s="4">
        <v>10.522175876036231</v>
      </c>
      <c r="P50" s="4">
        <v>2.2854195071185304</v>
      </c>
      <c r="Q50" s="4">
        <v>1.7134357532532052</v>
      </c>
      <c r="R50" s="4">
        <v>94.753120991055283</v>
      </c>
      <c r="V50" s="6" t="s">
        <v>141</v>
      </c>
      <c r="W50" s="4">
        <v>6.4306715746864404E-2</v>
      </c>
      <c r="X50" s="4">
        <v>2.1305980824096307E-2</v>
      </c>
      <c r="Y50" s="4">
        <v>2.7627516759226332E-2</v>
      </c>
      <c r="Z50" s="4">
        <f>AVERAGE(W50:Y50)</f>
        <v>3.7746737776729017E-2</v>
      </c>
    </row>
    <row r="51" spans="2:28" ht="15" thickBot="1" x14ac:dyDescent="0.4">
      <c r="B51" s="6" t="s">
        <v>148</v>
      </c>
      <c r="C51" t="s">
        <v>85</v>
      </c>
      <c r="D51" s="1" t="s">
        <v>86</v>
      </c>
      <c r="E51" s="4">
        <v>11.741372637261271</v>
      </c>
      <c r="F51" s="4">
        <v>2.1462582022150767</v>
      </c>
      <c r="G51" s="4">
        <v>0.91830762360397822</v>
      </c>
      <c r="H51" s="4">
        <v>45.545884969712212</v>
      </c>
      <c r="L51" s="6" t="s">
        <v>148</v>
      </c>
      <c r="M51" t="s">
        <v>81</v>
      </c>
      <c r="N51" s="1" t="s">
        <v>82</v>
      </c>
      <c r="O51" s="4">
        <v>32.789520753398804</v>
      </c>
      <c r="P51" s="4">
        <v>2.5126630417352187</v>
      </c>
      <c r="Q51" s="4">
        <v>3.8853147435496997</v>
      </c>
      <c r="R51" s="4">
        <v>274.58607229792551</v>
      </c>
      <c r="V51" s="6" t="s">
        <v>143</v>
      </c>
      <c r="W51" s="4">
        <v>10.771284836139536</v>
      </c>
      <c r="X51" s="4">
        <v>20.508638817611391</v>
      </c>
      <c r="Y51" s="4">
        <v>10.522175876036231</v>
      </c>
      <c r="Z51" s="4">
        <f t="shared" ref="Z51:Z52" si="20">AVERAGE(W51:Y51)</f>
        <v>13.934033176595719</v>
      </c>
      <c r="AA51" s="4">
        <f>Z51-$Z$50</f>
        <v>13.89628643881899</v>
      </c>
      <c r="AB51">
        <f>_xlfn.STDEV.P(W51:Y51)</f>
        <v>4.6500604526290656</v>
      </c>
    </row>
    <row r="52" spans="2:28" ht="15" thickBot="1" x14ac:dyDescent="0.4">
      <c r="B52" s="6" t="s">
        <v>149</v>
      </c>
      <c r="C52" t="s">
        <v>87</v>
      </c>
      <c r="D52" s="1" t="s">
        <v>88</v>
      </c>
      <c r="E52" s="4">
        <v>2.1482147311822715</v>
      </c>
      <c r="F52" s="4">
        <v>3.996440161246706</v>
      </c>
      <c r="G52" s="4">
        <v>1.4839120105825157</v>
      </c>
      <c r="H52" s="4">
        <v>72.244292564555792</v>
      </c>
      <c r="L52" s="6" t="s">
        <v>148</v>
      </c>
      <c r="M52" t="s">
        <v>83</v>
      </c>
      <c r="N52" s="1" t="s">
        <v>84</v>
      </c>
      <c r="O52" s="4">
        <v>4.4823910386533008</v>
      </c>
      <c r="P52" s="4">
        <v>1.8875612161838253</v>
      </c>
      <c r="Q52" s="4">
        <v>1.0255163034519938</v>
      </c>
      <c r="R52" s="4">
        <v>25.544693109416791</v>
      </c>
      <c r="V52" s="6" t="s">
        <v>148</v>
      </c>
      <c r="W52" s="4">
        <v>32.789520753398804</v>
      </c>
      <c r="X52" s="4">
        <v>4.4823910386533008</v>
      </c>
      <c r="Y52" s="4">
        <v>11.741372637261271</v>
      </c>
      <c r="Z52" s="4">
        <f t="shared" si="20"/>
        <v>16.337761476437795</v>
      </c>
      <c r="AA52" s="4">
        <f>Z52-$Z$50</f>
        <v>16.300014738661066</v>
      </c>
      <c r="AB52">
        <f t="shared" ref="AB52" si="21">_xlfn.STDEV.P(W52:Y52)</f>
        <v>12.004679391596619</v>
      </c>
    </row>
    <row r="53" spans="2:28" ht="15" thickBot="1" x14ac:dyDescent="0.4">
      <c r="B53" s="6" t="s">
        <v>149</v>
      </c>
      <c r="C53" t="s">
        <v>89</v>
      </c>
      <c r="D53" s="1" t="s">
        <v>90</v>
      </c>
      <c r="E53" s="4">
        <v>1.4863762930582012</v>
      </c>
      <c r="F53" s="4">
        <v>7.348502357182463</v>
      </c>
      <c r="G53" s="4">
        <v>1.348097459671721</v>
      </c>
      <c r="H53" s="4">
        <v>114.05620491333676</v>
      </c>
      <c r="L53" s="6" t="s">
        <v>148</v>
      </c>
      <c r="M53" t="s">
        <v>85</v>
      </c>
      <c r="N53" s="1" t="s">
        <v>86</v>
      </c>
      <c r="O53" s="4">
        <v>11.741372637261271</v>
      </c>
      <c r="P53" s="4">
        <v>2.1462582022150767</v>
      </c>
      <c r="Q53" s="4">
        <v>0.91830762360397822</v>
      </c>
      <c r="R53" s="4">
        <v>45.545884969712212</v>
      </c>
    </row>
    <row r="54" spans="2:28" ht="15" thickBot="1" x14ac:dyDescent="0.4">
      <c r="B54" s="6" t="s">
        <v>149</v>
      </c>
      <c r="C54" t="s">
        <v>91</v>
      </c>
      <c r="D54" s="1" t="s">
        <v>92</v>
      </c>
      <c r="E54" s="4">
        <v>0.51286915159825985</v>
      </c>
      <c r="F54" s="4">
        <v>4.6412185922950231</v>
      </c>
      <c r="G54" s="4">
        <v>1.9318989948917848</v>
      </c>
      <c r="H54" s="4">
        <v>103.41832441572096</v>
      </c>
    </row>
    <row r="55" spans="2:28" ht="15" thickBot="1" x14ac:dyDescent="0.4">
      <c r="B55" s="6" t="s">
        <v>150</v>
      </c>
      <c r="C55" t="s">
        <v>93</v>
      </c>
      <c r="D55" s="1" t="s">
        <v>94</v>
      </c>
      <c r="E55" s="4">
        <v>0.16555218527517113</v>
      </c>
      <c r="F55" s="4">
        <v>2.0092983125167412</v>
      </c>
      <c r="G55" s="4">
        <v>0.97281776737212067</v>
      </c>
      <c r="H55" s="4">
        <v>50.552419648643067</v>
      </c>
      <c r="L55" s="6" t="s">
        <v>150</v>
      </c>
      <c r="M55" t="s">
        <v>93</v>
      </c>
      <c r="N55" s="1" t="s">
        <v>94</v>
      </c>
      <c r="O55" s="4">
        <v>0.16555218527517113</v>
      </c>
      <c r="P55" s="4">
        <v>2.0092983125167412</v>
      </c>
      <c r="Q55" s="4">
        <v>0.97281776737212067</v>
      </c>
      <c r="R55" s="4">
        <v>50.552419648643067</v>
      </c>
    </row>
    <row r="56" spans="2:28" ht="15" thickBot="1" x14ac:dyDescent="0.4">
      <c r="B56" s="6" t="s">
        <v>150</v>
      </c>
      <c r="C56" t="s">
        <v>95</v>
      </c>
      <c r="D56" s="1" t="s">
        <v>96</v>
      </c>
      <c r="E56" s="4">
        <v>0.28433141582686694</v>
      </c>
      <c r="F56" s="4">
        <v>2.8362535527495307</v>
      </c>
      <c r="G56" s="4">
        <v>1.2284938706082027</v>
      </c>
      <c r="H56" s="4">
        <v>95.79086610756201</v>
      </c>
      <c r="L56" s="6" t="s">
        <v>150</v>
      </c>
      <c r="M56" t="s">
        <v>95</v>
      </c>
      <c r="N56" s="1" t="s">
        <v>96</v>
      </c>
      <c r="O56" s="4">
        <v>0.28433141582686694</v>
      </c>
      <c r="P56" s="4">
        <v>2.8362535527495307</v>
      </c>
      <c r="Q56" s="4">
        <v>1.2284938706082027</v>
      </c>
      <c r="R56" s="4">
        <v>95.79086610756201</v>
      </c>
      <c r="W56" s="11" t="s">
        <v>156</v>
      </c>
      <c r="X56" s="11"/>
      <c r="Y56" s="11"/>
      <c r="Z56" t="s">
        <v>157</v>
      </c>
      <c r="AA56" t="s">
        <v>158</v>
      </c>
      <c r="AB56" t="s">
        <v>159</v>
      </c>
    </row>
    <row r="57" spans="2:28" ht="15" thickBot="1" x14ac:dyDescent="0.4">
      <c r="B57" s="6" t="s">
        <v>150</v>
      </c>
      <c r="C57" t="s">
        <v>97</v>
      </c>
      <c r="D57" s="1" t="s">
        <v>98</v>
      </c>
      <c r="E57" s="4">
        <v>0.70319725558727386</v>
      </c>
      <c r="F57" s="4">
        <v>4.6557737473297411</v>
      </c>
      <c r="G57" s="4">
        <v>1.3155156808985733</v>
      </c>
      <c r="H57" s="4">
        <v>1281.8726387468573</v>
      </c>
      <c r="L57" s="6" t="s">
        <v>150</v>
      </c>
      <c r="M57" t="s">
        <v>97</v>
      </c>
      <c r="N57" s="1" t="s">
        <v>98</v>
      </c>
      <c r="O57" s="4">
        <v>0.70319725558727386</v>
      </c>
      <c r="P57" s="4">
        <v>4.6557737473297411</v>
      </c>
      <c r="Q57" s="4">
        <v>1.3155156808985733</v>
      </c>
      <c r="R57" s="4">
        <v>1281.8726387468573</v>
      </c>
      <c r="V57" s="6" t="s">
        <v>141</v>
      </c>
      <c r="W57" s="4">
        <v>37.05037960860632</v>
      </c>
      <c r="X57" s="4">
        <v>3.9958404808768702</v>
      </c>
      <c r="Y57" s="4">
        <v>8.3862614780534468</v>
      </c>
      <c r="Z57" s="4">
        <f>AVERAGE(W57:Y57)</f>
        <v>16.477493855845548</v>
      </c>
    </row>
    <row r="58" spans="2:28" ht="15" thickBot="1" x14ac:dyDescent="0.4">
      <c r="B58" s="6" t="s">
        <v>151</v>
      </c>
      <c r="C58" t="s">
        <v>99</v>
      </c>
      <c r="D58" s="1" t="s">
        <v>100</v>
      </c>
      <c r="E58" s="4">
        <v>6.8303634146694572</v>
      </c>
      <c r="F58" s="4">
        <v>2.1453636734826831</v>
      </c>
      <c r="G58" s="4">
        <v>1.8466817481759523</v>
      </c>
      <c r="H58" s="4">
        <v>111.49417361730578</v>
      </c>
      <c r="L58" s="6" t="s">
        <v>151</v>
      </c>
      <c r="M58" t="s">
        <v>99</v>
      </c>
      <c r="N58" s="1" t="s">
        <v>100</v>
      </c>
      <c r="O58" s="4">
        <v>6.8303634146694572</v>
      </c>
      <c r="P58" s="4">
        <v>2.1453636734826831</v>
      </c>
      <c r="Q58" s="4">
        <v>1.8466817481759523</v>
      </c>
      <c r="R58" s="4">
        <v>111.49417361730578</v>
      </c>
      <c r="V58" s="6" t="s">
        <v>150</v>
      </c>
      <c r="W58" s="4">
        <v>50.552419648643067</v>
      </c>
      <c r="X58" s="4">
        <v>95.79086610756201</v>
      </c>
      <c r="Y58" s="4"/>
      <c r="Z58" s="4">
        <f t="shared" ref="Z58:Z59" si="22">AVERAGE(W58:Y58)</f>
        <v>73.171642878102546</v>
      </c>
      <c r="AA58" s="4">
        <f>Z58-$Z$57</f>
        <v>56.694149022256994</v>
      </c>
      <c r="AB58">
        <f>_xlfn.STDEV.P(W58:Y58)</f>
        <v>22.619223229459443</v>
      </c>
    </row>
    <row r="59" spans="2:28" ht="15" thickBot="1" x14ac:dyDescent="0.4">
      <c r="B59" s="6" t="s">
        <v>151</v>
      </c>
      <c r="C59" t="s">
        <v>101</v>
      </c>
      <c r="D59" s="1" t="s">
        <v>102</v>
      </c>
      <c r="E59" s="4">
        <v>3.7973220554372178</v>
      </c>
      <c r="F59" s="4">
        <v>2.4614318044178982</v>
      </c>
      <c r="G59" s="4">
        <v>1.0856403667602335</v>
      </c>
      <c r="H59" s="4">
        <v>41.915520386059768</v>
      </c>
      <c r="L59" s="6" t="s">
        <v>151</v>
      </c>
      <c r="M59" t="s">
        <v>101</v>
      </c>
      <c r="N59" s="1" t="s">
        <v>102</v>
      </c>
      <c r="O59" s="4">
        <v>3.7973220554372178</v>
      </c>
      <c r="P59" s="4">
        <v>2.4614318044178982</v>
      </c>
      <c r="Q59" s="4">
        <v>1.0856403667602335</v>
      </c>
      <c r="R59" s="4">
        <v>41.915520386059768</v>
      </c>
      <c r="V59" s="6" t="s">
        <v>151</v>
      </c>
      <c r="W59" s="4">
        <v>111.49417361730578</v>
      </c>
      <c r="X59" s="4">
        <v>41.915520386059768</v>
      </c>
      <c r="Y59" s="4">
        <v>41.467690610509663</v>
      </c>
      <c r="Z59" s="4">
        <f t="shared" si="22"/>
        <v>64.95912820462506</v>
      </c>
      <c r="AA59" s="4">
        <f>Z59-$Z$57</f>
        <v>48.481634348779508</v>
      </c>
      <c r="AB59">
        <f t="shared" ref="AB59" si="23">_xlfn.STDEV.P(W59:Y59)</f>
        <v>32.905754071764399</v>
      </c>
    </row>
    <row r="60" spans="2:28" ht="15" thickBot="1" x14ac:dyDescent="0.4">
      <c r="B60" s="6" t="s">
        <v>151</v>
      </c>
      <c r="C60" t="s">
        <v>103</v>
      </c>
      <c r="D60" s="1" t="s">
        <v>104</v>
      </c>
      <c r="E60" s="4">
        <v>3.4230082452333557</v>
      </c>
      <c r="F60" s="4">
        <v>2.4512629654648732</v>
      </c>
      <c r="G60" s="4">
        <v>1.2057650277511982</v>
      </c>
      <c r="H60" s="4">
        <v>41.467690610509663</v>
      </c>
      <c r="L60" s="6" t="s">
        <v>151</v>
      </c>
      <c r="M60" t="s">
        <v>103</v>
      </c>
      <c r="N60" s="1" t="s">
        <v>104</v>
      </c>
      <c r="O60" s="4">
        <v>3.4230082452333557</v>
      </c>
      <c r="P60" s="4">
        <v>2.4512629654648732</v>
      </c>
      <c r="Q60" s="4">
        <v>1.2057650277511982</v>
      </c>
      <c r="R60" s="4">
        <v>41.467690610509663</v>
      </c>
    </row>
    <row r="62" spans="2:28" x14ac:dyDescent="0.35">
      <c r="W62" s="11" t="s">
        <v>173</v>
      </c>
      <c r="X62" s="11"/>
      <c r="Y62" s="11"/>
      <c r="Z62" t="s">
        <v>157</v>
      </c>
      <c r="AA62" t="s">
        <v>158</v>
      </c>
      <c r="AB62" t="s">
        <v>159</v>
      </c>
    </row>
    <row r="63" spans="2:28" ht="15" thickBot="1" x14ac:dyDescent="0.4">
      <c r="V63" s="6" t="s">
        <v>141</v>
      </c>
      <c r="W63" s="4">
        <v>6.4306715746864404E-2</v>
      </c>
      <c r="X63" s="4">
        <v>2.1305980824096307E-2</v>
      </c>
      <c r="Y63" s="4">
        <v>2.7627516759226332E-2</v>
      </c>
      <c r="Z63" s="4">
        <f>AVERAGE(W63:Y63)</f>
        <v>3.7746737776729017E-2</v>
      </c>
    </row>
    <row r="64" spans="2:28" ht="15" thickBot="1" x14ac:dyDescent="0.4">
      <c r="V64" s="6" t="s">
        <v>150</v>
      </c>
      <c r="W64" s="4">
        <v>0.16555218527517113</v>
      </c>
      <c r="X64" s="4">
        <v>0.28433141582686694</v>
      </c>
      <c r="Y64" s="4">
        <v>0.70319725558727386</v>
      </c>
      <c r="Z64" s="4">
        <f t="shared" ref="Z64:Z65" si="24">AVERAGE(W64:Y64)</f>
        <v>0.38436028556310403</v>
      </c>
      <c r="AA64" s="4">
        <f>Z64-$Z$63</f>
        <v>0.34661354778637499</v>
      </c>
      <c r="AB64">
        <f>_xlfn.STDEV.P(W64:Y64)</f>
        <v>0.23060772825046175</v>
      </c>
    </row>
    <row r="65" spans="22:28" ht="15" thickBot="1" x14ac:dyDescent="0.4">
      <c r="V65" s="6" t="s">
        <v>151</v>
      </c>
      <c r="W65" s="4">
        <v>6.8303634146694572</v>
      </c>
      <c r="X65" s="4">
        <v>3.7973220554372178</v>
      </c>
      <c r="Y65" s="4">
        <v>3.4230082452333557</v>
      </c>
      <c r="Z65" s="4">
        <f t="shared" si="24"/>
        <v>4.6835645717800105</v>
      </c>
      <c r="AA65" s="4">
        <f>Z65-$Z$63</f>
        <v>4.6458178340032816</v>
      </c>
      <c r="AB65">
        <f t="shared" ref="AB65" si="25">_xlfn.STDEV.P(W65:Y65)</f>
        <v>1.5256881859237452</v>
      </c>
    </row>
  </sheetData>
  <mergeCells count="7">
    <mergeCell ref="W56:Y56"/>
    <mergeCell ref="W62:Y62"/>
    <mergeCell ref="M7:O7"/>
    <mergeCell ref="W28:Y28"/>
    <mergeCell ref="W38:Y38"/>
    <mergeCell ref="W44:Y44"/>
    <mergeCell ref="W49:Y4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2"/>
  <sheetViews>
    <sheetView workbookViewId="0">
      <selection activeCell="K2" sqref="K2:L9"/>
    </sheetView>
  </sheetViews>
  <sheetFormatPr defaultRowHeight="14.5" x14ac:dyDescent="0.35"/>
  <sheetData>
    <row r="1" spans="1:12" x14ac:dyDescent="0.35">
      <c r="C1" t="s">
        <v>105</v>
      </c>
      <c r="D1" t="s">
        <v>106</v>
      </c>
      <c r="E1" t="s">
        <v>107</v>
      </c>
      <c r="F1" t="s">
        <v>108</v>
      </c>
      <c r="G1" t="s">
        <v>109</v>
      </c>
      <c r="H1" t="s">
        <v>110</v>
      </c>
    </row>
    <row r="2" spans="1:12" x14ac:dyDescent="0.35">
      <c r="A2" t="s">
        <v>111</v>
      </c>
      <c r="B2" t="s">
        <v>112</v>
      </c>
      <c r="C2">
        <v>29.29</v>
      </c>
      <c r="D2">
        <v>10.68</v>
      </c>
      <c r="E2">
        <v>4.1900000000000004</v>
      </c>
      <c r="F2">
        <v>2.2000000000000002</v>
      </c>
      <c r="G2">
        <v>1.56</v>
      </c>
      <c r="H2">
        <v>30.58</v>
      </c>
      <c r="K2" s="7" t="s">
        <v>160</v>
      </c>
      <c r="L2" s="7"/>
    </row>
    <row r="3" spans="1:12" ht="16.5" x14ac:dyDescent="0.45">
      <c r="A3" t="s">
        <v>113</v>
      </c>
      <c r="B3" t="s">
        <v>112</v>
      </c>
      <c r="C3">
        <v>6.24</v>
      </c>
      <c r="D3">
        <v>5.17</v>
      </c>
      <c r="E3">
        <v>5.63</v>
      </c>
      <c r="F3">
        <v>2.56</v>
      </c>
      <c r="G3">
        <v>2.83</v>
      </c>
      <c r="H3">
        <v>14.21</v>
      </c>
      <c r="K3" s="7" t="s">
        <v>161</v>
      </c>
      <c r="L3" s="7"/>
    </row>
    <row r="4" spans="1:12" x14ac:dyDescent="0.35">
      <c r="A4" t="s">
        <v>114</v>
      </c>
      <c r="B4" t="s">
        <v>112</v>
      </c>
      <c r="C4">
        <v>1.59</v>
      </c>
      <c r="D4">
        <v>4.97</v>
      </c>
      <c r="E4">
        <v>0.78</v>
      </c>
      <c r="F4">
        <v>2.15</v>
      </c>
      <c r="G4">
        <v>0.95</v>
      </c>
      <c r="H4">
        <v>10</v>
      </c>
      <c r="K4" s="7" t="s">
        <v>162</v>
      </c>
      <c r="L4" s="7"/>
    </row>
    <row r="5" spans="1:12" x14ac:dyDescent="0.35">
      <c r="A5" t="s">
        <v>115</v>
      </c>
      <c r="B5" t="s">
        <v>112</v>
      </c>
      <c r="C5">
        <v>2.89</v>
      </c>
      <c r="D5">
        <v>0.87</v>
      </c>
      <c r="E5">
        <v>1.95</v>
      </c>
      <c r="F5">
        <v>0.68</v>
      </c>
      <c r="G5">
        <v>3.2</v>
      </c>
      <c r="H5">
        <v>9.32</v>
      </c>
      <c r="K5" s="7" t="s">
        <v>163</v>
      </c>
      <c r="L5" s="7"/>
    </row>
    <row r="6" spans="1:12" x14ac:dyDescent="0.35">
      <c r="A6" t="s">
        <v>116</v>
      </c>
      <c r="B6" t="s">
        <v>112</v>
      </c>
      <c r="C6">
        <v>3.57</v>
      </c>
      <c r="D6">
        <v>3.41</v>
      </c>
      <c r="E6">
        <v>3.79</v>
      </c>
      <c r="F6">
        <v>2.2000000000000002</v>
      </c>
      <c r="G6">
        <v>3.92</v>
      </c>
      <c r="H6">
        <v>14.14</v>
      </c>
      <c r="K6" s="7" t="s">
        <v>164</v>
      </c>
      <c r="L6" s="7"/>
    </row>
    <row r="7" spans="1:12" x14ac:dyDescent="0.35">
      <c r="A7" t="s">
        <v>117</v>
      </c>
      <c r="B7" t="s">
        <v>112</v>
      </c>
      <c r="C7">
        <v>1.89</v>
      </c>
      <c r="D7">
        <v>1.55</v>
      </c>
      <c r="E7">
        <v>0.84</v>
      </c>
      <c r="F7">
        <v>1.64</v>
      </c>
      <c r="G7">
        <v>1.21</v>
      </c>
      <c r="H7">
        <v>5.12</v>
      </c>
      <c r="K7" s="7" t="s">
        <v>165</v>
      </c>
      <c r="L7" s="7"/>
    </row>
    <row r="8" spans="1:12" x14ac:dyDescent="0.35">
      <c r="A8" t="s">
        <v>118</v>
      </c>
      <c r="B8" t="s">
        <v>112</v>
      </c>
      <c r="C8">
        <v>1.32</v>
      </c>
      <c r="D8">
        <v>1.68</v>
      </c>
      <c r="E8">
        <v>2.12</v>
      </c>
      <c r="F8">
        <v>1.63</v>
      </c>
      <c r="G8">
        <v>1.67</v>
      </c>
      <c r="H8">
        <v>4.68</v>
      </c>
      <c r="K8" s="7" t="s">
        <v>166</v>
      </c>
      <c r="L8" s="7"/>
    </row>
    <row r="9" spans="1:12" x14ac:dyDescent="0.35">
      <c r="A9" t="s">
        <v>119</v>
      </c>
      <c r="B9" t="s">
        <v>112</v>
      </c>
      <c r="C9">
        <v>2.0699999999999998</v>
      </c>
      <c r="D9">
        <v>2.5099999999999998</v>
      </c>
      <c r="E9">
        <v>2.0499999999999998</v>
      </c>
      <c r="F9">
        <v>1.89</v>
      </c>
      <c r="G9">
        <v>3.05</v>
      </c>
      <c r="H9">
        <v>22.39</v>
      </c>
      <c r="K9" s="7"/>
      <c r="L9" s="7"/>
    </row>
    <row r="10" spans="1:12" x14ac:dyDescent="0.35">
      <c r="A10" t="s">
        <v>120</v>
      </c>
      <c r="B10" t="s">
        <v>112</v>
      </c>
      <c r="C10">
        <v>0.38</v>
      </c>
      <c r="D10">
        <v>1.76</v>
      </c>
      <c r="E10">
        <v>1.0900000000000001</v>
      </c>
      <c r="F10">
        <v>1.51</v>
      </c>
      <c r="G10">
        <v>2.2000000000000002</v>
      </c>
      <c r="H10">
        <v>11.41</v>
      </c>
    </row>
    <row r="11" spans="1:12" x14ac:dyDescent="0.35">
      <c r="A11" t="s">
        <v>121</v>
      </c>
      <c r="B11" t="s">
        <v>112</v>
      </c>
      <c r="C11">
        <v>1.78</v>
      </c>
      <c r="D11">
        <v>2.09</v>
      </c>
      <c r="E11">
        <v>2.21</v>
      </c>
      <c r="F11">
        <v>1.58</v>
      </c>
      <c r="G11">
        <v>2.5499999999999998</v>
      </c>
      <c r="H11">
        <v>20.6</v>
      </c>
    </row>
    <row r="12" spans="1:12" x14ac:dyDescent="0.35">
      <c r="A12" t="s">
        <v>122</v>
      </c>
      <c r="B12" t="s">
        <v>112</v>
      </c>
      <c r="C12">
        <v>0.85</v>
      </c>
      <c r="D12">
        <v>1.03</v>
      </c>
      <c r="E12">
        <v>0.75</v>
      </c>
      <c r="F12">
        <v>1.01</v>
      </c>
      <c r="G12">
        <v>1.1299999999999999</v>
      </c>
      <c r="H12">
        <v>7.49</v>
      </c>
    </row>
    <row r="13" spans="1:12" x14ac:dyDescent="0.35">
      <c r="A13" t="s">
        <v>123</v>
      </c>
      <c r="B13" t="s">
        <v>112</v>
      </c>
      <c r="C13">
        <v>31</v>
      </c>
      <c r="D13">
        <v>1.73</v>
      </c>
      <c r="E13">
        <v>3.7</v>
      </c>
      <c r="F13">
        <v>1.17</v>
      </c>
      <c r="G13">
        <v>1.34</v>
      </c>
      <c r="H13">
        <v>18.95</v>
      </c>
    </row>
    <row r="14" spans="1:12" x14ac:dyDescent="0.35">
      <c r="A14" t="s">
        <v>124</v>
      </c>
      <c r="B14" t="s">
        <v>112</v>
      </c>
      <c r="C14">
        <v>34.340000000000003</v>
      </c>
      <c r="D14">
        <v>4.8499999999999996</v>
      </c>
      <c r="E14">
        <v>6.48</v>
      </c>
      <c r="F14">
        <v>1.75</v>
      </c>
      <c r="G14">
        <v>1.48</v>
      </c>
      <c r="H14">
        <v>14.15</v>
      </c>
    </row>
    <row r="15" spans="1:12" x14ac:dyDescent="0.35">
      <c r="A15" t="s">
        <v>3</v>
      </c>
      <c r="B15" t="s">
        <v>112</v>
      </c>
      <c r="C15">
        <v>9.6</v>
      </c>
      <c r="D15">
        <v>3.92</v>
      </c>
      <c r="E15">
        <v>0.77</v>
      </c>
      <c r="F15">
        <v>2.41</v>
      </c>
      <c r="G15">
        <v>2.02</v>
      </c>
      <c r="H15">
        <v>14.52</v>
      </c>
    </row>
    <row r="16" spans="1:12" x14ac:dyDescent="0.35">
      <c r="A16" t="s">
        <v>5</v>
      </c>
      <c r="B16" t="s">
        <v>112</v>
      </c>
      <c r="C16">
        <v>17.13</v>
      </c>
      <c r="D16">
        <v>5.27</v>
      </c>
      <c r="E16">
        <v>5.94</v>
      </c>
      <c r="F16">
        <v>8.57</v>
      </c>
      <c r="G16">
        <v>5.72</v>
      </c>
      <c r="H16">
        <v>7.08</v>
      </c>
    </row>
    <row r="17" spans="1:8" x14ac:dyDescent="0.35">
      <c r="A17" t="s">
        <v>7</v>
      </c>
      <c r="B17" t="s">
        <v>112</v>
      </c>
      <c r="C17">
        <v>20.62</v>
      </c>
      <c r="D17">
        <v>2.4700000000000002</v>
      </c>
      <c r="E17">
        <v>2.21</v>
      </c>
      <c r="F17">
        <v>2.4700000000000002</v>
      </c>
      <c r="G17">
        <v>0.85</v>
      </c>
      <c r="H17">
        <v>9.5500000000000007</v>
      </c>
    </row>
    <row r="18" spans="1:8" x14ac:dyDescent="0.35">
      <c r="A18" t="s">
        <v>9</v>
      </c>
      <c r="B18" t="s">
        <v>112</v>
      </c>
      <c r="C18">
        <v>7.02</v>
      </c>
      <c r="D18">
        <v>4.83</v>
      </c>
      <c r="E18">
        <v>1.71</v>
      </c>
      <c r="F18">
        <v>1.21</v>
      </c>
      <c r="G18">
        <v>1.19</v>
      </c>
      <c r="H18">
        <v>13.23</v>
      </c>
    </row>
    <row r="19" spans="1:8" x14ac:dyDescent="0.35">
      <c r="A19" t="s">
        <v>11</v>
      </c>
      <c r="B19" t="s">
        <v>112</v>
      </c>
      <c r="C19">
        <v>21.89</v>
      </c>
      <c r="D19">
        <v>5.23</v>
      </c>
      <c r="E19">
        <v>4.1100000000000003</v>
      </c>
      <c r="F19">
        <v>2.69</v>
      </c>
      <c r="G19">
        <v>2.99</v>
      </c>
      <c r="H19">
        <v>21.1</v>
      </c>
    </row>
    <row r="20" spans="1:8" x14ac:dyDescent="0.35">
      <c r="A20" t="s">
        <v>13</v>
      </c>
      <c r="B20" t="s">
        <v>112</v>
      </c>
      <c r="C20">
        <v>4.5199999999999996</v>
      </c>
      <c r="D20">
        <v>6.61</v>
      </c>
      <c r="E20">
        <v>3.05</v>
      </c>
      <c r="F20">
        <v>1.58</v>
      </c>
      <c r="G20">
        <v>1.98</v>
      </c>
      <c r="H20">
        <v>6.37</v>
      </c>
    </row>
    <row r="21" spans="1:8" x14ac:dyDescent="0.35">
      <c r="A21" t="s">
        <v>15</v>
      </c>
      <c r="B21" t="s">
        <v>112</v>
      </c>
      <c r="C21">
        <v>18.100000000000001</v>
      </c>
      <c r="D21">
        <v>5.49</v>
      </c>
      <c r="E21">
        <v>3.98</v>
      </c>
      <c r="F21">
        <v>1.1000000000000001</v>
      </c>
      <c r="G21">
        <v>0.88</v>
      </c>
      <c r="H21">
        <v>6.71</v>
      </c>
    </row>
    <row r="22" spans="1:8" x14ac:dyDescent="0.35">
      <c r="A22" t="s">
        <v>17</v>
      </c>
      <c r="B22" t="s">
        <v>112</v>
      </c>
      <c r="C22">
        <v>10.06</v>
      </c>
      <c r="D22">
        <v>2.44</v>
      </c>
      <c r="E22">
        <v>1.98</v>
      </c>
      <c r="F22">
        <v>0.11</v>
      </c>
      <c r="G22">
        <v>1.73</v>
      </c>
      <c r="H22">
        <v>11.41</v>
      </c>
    </row>
    <row r="23" spans="1:8" x14ac:dyDescent="0.35">
      <c r="A23" t="s">
        <v>19</v>
      </c>
      <c r="B23" t="s">
        <v>112</v>
      </c>
      <c r="C23">
        <v>19.3</v>
      </c>
      <c r="D23">
        <v>2.63</v>
      </c>
      <c r="E23">
        <v>3.61</v>
      </c>
      <c r="F23">
        <v>3.21</v>
      </c>
      <c r="G23">
        <v>1.61</v>
      </c>
      <c r="H23">
        <v>7.88</v>
      </c>
    </row>
    <row r="24" spans="1:8" x14ac:dyDescent="0.35">
      <c r="A24" t="s">
        <v>21</v>
      </c>
      <c r="B24" t="s">
        <v>112</v>
      </c>
      <c r="C24">
        <v>21.76</v>
      </c>
      <c r="D24">
        <v>5.71</v>
      </c>
      <c r="E24">
        <v>3.24</v>
      </c>
      <c r="F24">
        <v>1.19</v>
      </c>
      <c r="G24">
        <v>0.33</v>
      </c>
      <c r="H24">
        <v>9.3000000000000007</v>
      </c>
    </row>
    <row r="25" spans="1:8" x14ac:dyDescent="0.35">
      <c r="A25" t="s">
        <v>23</v>
      </c>
      <c r="B25" t="s">
        <v>112</v>
      </c>
      <c r="C25">
        <v>15.33</v>
      </c>
      <c r="D25">
        <v>8.91</v>
      </c>
      <c r="E25">
        <v>2.83</v>
      </c>
      <c r="F25">
        <v>0.68</v>
      </c>
      <c r="G25">
        <v>2.2599999999999998</v>
      </c>
      <c r="H25">
        <v>19.88</v>
      </c>
    </row>
    <row r="26" spans="1:8" x14ac:dyDescent="0.35">
      <c r="A26" t="s">
        <v>25</v>
      </c>
      <c r="B26" t="s">
        <v>112</v>
      </c>
      <c r="C26">
        <v>5.87</v>
      </c>
      <c r="D26">
        <v>17.52</v>
      </c>
      <c r="E26">
        <v>4.82</v>
      </c>
      <c r="F26">
        <v>0.21</v>
      </c>
      <c r="G26">
        <v>0.78</v>
      </c>
      <c r="H26">
        <v>5.4</v>
      </c>
    </row>
    <row r="27" spans="1:8" x14ac:dyDescent="0.35">
      <c r="A27" t="s">
        <v>27</v>
      </c>
      <c r="B27" t="s">
        <v>112</v>
      </c>
      <c r="C27">
        <v>21.84</v>
      </c>
      <c r="D27">
        <v>3.68</v>
      </c>
      <c r="E27">
        <v>2.95</v>
      </c>
      <c r="F27">
        <v>0.16</v>
      </c>
      <c r="G27">
        <v>1.7</v>
      </c>
      <c r="H27">
        <v>9.82</v>
      </c>
    </row>
    <row r="28" spans="1:8" x14ac:dyDescent="0.35">
      <c r="A28" t="s">
        <v>29</v>
      </c>
      <c r="B28" t="s">
        <v>112</v>
      </c>
      <c r="C28">
        <v>2.42</v>
      </c>
      <c r="D28">
        <v>1.6</v>
      </c>
      <c r="E28">
        <v>2.06</v>
      </c>
      <c r="F28">
        <v>2.25</v>
      </c>
      <c r="G28">
        <v>2.9</v>
      </c>
      <c r="H28">
        <v>9.58</v>
      </c>
    </row>
    <row r="29" spans="1:8" x14ac:dyDescent="0.35">
      <c r="A29" t="s">
        <v>31</v>
      </c>
      <c r="B29" t="s">
        <v>112</v>
      </c>
      <c r="C29">
        <v>10.62</v>
      </c>
      <c r="D29">
        <v>3.8</v>
      </c>
      <c r="E29">
        <v>5.14</v>
      </c>
      <c r="F29">
        <v>2.4900000000000002</v>
      </c>
      <c r="G29">
        <v>4.3600000000000003</v>
      </c>
      <c r="H29">
        <v>48.73</v>
      </c>
    </row>
    <row r="30" spans="1:8" x14ac:dyDescent="0.35">
      <c r="A30" t="s">
        <v>33</v>
      </c>
      <c r="B30" t="s">
        <v>112</v>
      </c>
      <c r="C30">
        <v>17.690000000000001</v>
      </c>
      <c r="D30">
        <v>1.67</v>
      </c>
      <c r="E30">
        <v>3.12</v>
      </c>
      <c r="F30">
        <v>0.85</v>
      </c>
      <c r="G30">
        <v>1.75</v>
      </c>
      <c r="H30">
        <v>12.7</v>
      </c>
    </row>
    <row r="31" spans="1:8" x14ac:dyDescent="0.35">
      <c r="A31" t="s">
        <v>35</v>
      </c>
      <c r="B31" t="s">
        <v>112</v>
      </c>
      <c r="C31">
        <v>12.82</v>
      </c>
      <c r="D31">
        <v>3.85</v>
      </c>
      <c r="E31">
        <v>2.59</v>
      </c>
      <c r="F31">
        <v>1.36</v>
      </c>
      <c r="G31">
        <v>2.1800000000000002</v>
      </c>
      <c r="H31">
        <v>8.73</v>
      </c>
    </row>
    <row r="32" spans="1:8" x14ac:dyDescent="0.35">
      <c r="A32" t="s">
        <v>37</v>
      </c>
      <c r="B32" t="s">
        <v>112</v>
      </c>
      <c r="C32">
        <v>9.07</v>
      </c>
      <c r="D32">
        <v>0.36</v>
      </c>
      <c r="E32">
        <v>2.39</v>
      </c>
      <c r="F32">
        <v>1.83</v>
      </c>
      <c r="G32">
        <v>1.1499999999999999</v>
      </c>
      <c r="H32">
        <v>16.2</v>
      </c>
    </row>
    <row r="33" spans="1:8" x14ac:dyDescent="0.35">
      <c r="A33" t="s">
        <v>125</v>
      </c>
      <c r="B33" t="s">
        <v>112</v>
      </c>
      <c r="C33">
        <v>22.79</v>
      </c>
      <c r="D33">
        <v>3.7</v>
      </c>
      <c r="E33">
        <v>3.98</v>
      </c>
      <c r="F33">
        <v>0.86</v>
      </c>
      <c r="G33">
        <v>0.5</v>
      </c>
      <c r="H33">
        <v>16.64</v>
      </c>
    </row>
    <row r="34" spans="1:8" x14ac:dyDescent="0.35">
      <c r="A34" t="s">
        <v>126</v>
      </c>
      <c r="B34" t="s">
        <v>112</v>
      </c>
      <c r="C34">
        <v>23.24</v>
      </c>
      <c r="D34">
        <v>3.01</v>
      </c>
      <c r="E34">
        <v>3.19</v>
      </c>
      <c r="F34">
        <v>3.12</v>
      </c>
      <c r="G34">
        <v>2.06</v>
      </c>
      <c r="H34">
        <v>11.22</v>
      </c>
    </row>
    <row r="35" spans="1:8" x14ac:dyDescent="0.35">
      <c r="A35" t="s">
        <v>39</v>
      </c>
      <c r="B35" t="s">
        <v>112</v>
      </c>
      <c r="C35">
        <v>1.95</v>
      </c>
      <c r="D35">
        <v>1.6</v>
      </c>
      <c r="E35">
        <v>0.33</v>
      </c>
      <c r="F35">
        <v>1.28</v>
      </c>
      <c r="G35">
        <v>1.41</v>
      </c>
      <c r="H35">
        <v>4.5</v>
      </c>
    </row>
    <row r="36" spans="1:8" x14ac:dyDescent="0.35">
      <c r="A36" t="s">
        <v>41</v>
      </c>
      <c r="B36" t="s">
        <v>112</v>
      </c>
      <c r="C36">
        <v>9.82</v>
      </c>
      <c r="D36">
        <v>2.79</v>
      </c>
      <c r="E36">
        <v>0.79</v>
      </c>
      <c r="F36">
        <v>1.92</v>
      </c>
      <c r="G36">
        <v>0.91</v>
      </c>
      <c r="H36">
        <v>16.440000000000001</v>
      </c>
    </row>
    <row r="37" spans="1:8" x14ac:dyDescent="0.35">
      <c r="A37" t="s">
        <v>43</v>
      </c>
      <c r="B37" t="s">
        <v>112</v>
      </c>
      <c r="C37">
        <v>8.89</v>
      </c>
      <c r="D37">
        <v>8.1300000000000008</v>
      </c>
      <c r="E37">
        <v>2.79</v>
      </c>
      <c r="F37">
        <v>5.86</v>
      </c>
      <c r="G37">
        <v>1.68</v>
      </c>
      <c r="H37">
        <v>6.12</v>
      </c>
    </row>
    <row r="38" spans="1:8" x14ac:dyDescent="0.35">
      <c r="A38" t="s">
        <v>45</v>
      </c>
      <c r="B38" t="s">
        <v>112</v>
      </c>
      <c r="C38">
        <v>7.67</v>
      </c>
      <c r="D38">
        <v>3.63</v>
      </c>
      <c r="E38">
        <v>0.62</v>
      </c>
      <c r="F38">
        <v>1.28</v>
      </c>
      <c r="G38">
        <v>0.72</v>
      </c>
      <c r="H38">
        <v>19.98</v>
      </c>
    </row>
    <row r="39" spans="1:8" x14ac:dyDescent="0.35">
      <c r="A39" t="s">
        <v>47</v>
      </c>
      <c r="B39" t="s">
        <v>112</v>
      </c>
      <c r="C39">
        <v>8.85</v>
      </c>
      <c r="D39">
        <v>1.39</v>
      </c>
      <c r="E39">
        <v>1.03</v>
      </c>
      <c r="F39">
        <v>1.32</v>
      </c>
      <c r="G39">
        <v>2.86</v>
      </c>
      <c r="H39">
        <v>15.33</v>
      </c>
    </row>
    <row r="40" spans="1:8" x14ac:dyDescent="0.35">
      <c r="A40" t="s">
        <v>49</v>
      </c>
      <c r="B40" t="s">
        <v>112</v>
      </c>
      <c r="C40">
        <v>4.37</v>
      </c>
      <c r="D40">
        <v>3</v>
      </c>
      <c r="E40">
        <v>3.41</v>
      </c>
      <c r="F40">
        <v>2.99</v>
      </c>
      <c r="G40">
        <v>3.15</v>
      </c>
      <c r="H40">
        <v>12.03</v>
      </c>
    </row>
    <row r="41" spans="1:8" x14ac:dyDescent="0.35">
      <c r="A41" t="s">
        <v>51</v>
      </c>
      <c r="B41" t="s">
        <v>112</v>
      </c>
      <c r="C41">
        <v>2.73</v>
      </c>
      <c r="D41">
        <v>4.2300000000000004</v>
      </c>
      <c r="E41">
        <v>6</v>
      </c>
      <c r="F41">
        <v>4.4800000000000004</v>
      </c>
      <c r="G41">
        <v>3.91</v>
      </c>
      <c r="H41">
        <v>7.6</v>
      </c>
    </row>
    <row r="42" spans="1:8" x14ac:dyDescent="0.35">
      <c r="A42" t="s">
        <v>53</v>
      </c>
      <c r="B42" t="s">
        <v>112</v>
      </c>
      <c r="C42">
        <v>1.62</v>
      </c>
      <c r="D42">
        <v>2.27</v>
      </c>
      <c r="E42">
        <v>3.85</v>
      </c>
      <c r="F42">
        <v>1.06</v>
      </c>
      <c r="G42">
        <v>0.87</v>
      </c>
      <c r="H42">
        <v>14.21</v>
      </c>
    </row>
    <row r="43" spans="1:8" x14ac:dyDescent="0.35">
      <c r="A43" t="s">
        <v>55</v>
      </c>
      <c r="B43" t="s">
        <v>112</v>
      </c>
      <c r="C43">
        <v>2.27</v>
      </c>
      <c r="D43">
        <v>1.03</v>
      </c>
      <c r="E43">
        <v>3.65</v>
      </c>
      <c r="F43">
        <v>1.97</v>
      </c>
      <c r="G43">
        <v>0.4</v>
      </c>
      <c r="H43">
        <v>9.58</v>
      </c>
    </row>
    <row r="44" spans="1:8" x14ac:dyDescent="0.35">
      <c r="A44" t="s">
        <v>57</v>
      </c>
      <c r="B44" t="s">
        <v>112</v>
      </c>
      <c r="C44">
        <v>2.0499999999999998</v>
      </c>
      <c r="D44">
        <v>0.65</v>
      </c>
      <c r="E44">
        <v>4.03</v>
      </c>
      <c r="F44">
        <v>2.44</v>
      </c>
      <c r="G44">
        <v>1.67</v>
      </c>
      <c r="H44">
        <v>15.58</v>
      </c>
    </row>
    <row r="45" spans="1:8" x14ac:dyDescent="0.35">
      <c r="A45" t="s">
        <v>59</v>
      </c>
      <c r="B45" t="s">
        <v>112</v>
      </c>
      <c r="C45">
        <v>2.29</v>
      </c>
      <c r="D45">
        <v>1.3</v>
      </c>
      <c r="E45">
        <v>4.5</v>
      </c>
      <c r="F45">
        <v>3.3</v>
      </c>
      <c r="G45">
        <v>2.02</v>
      </c>
      <c r="H45">
        <v>7.72</v>
      </c>
    </row>
    <row r="46" spans="1:8" x14ac:dyDescent="0.35">
      <c r="A46" t="s">
        <v>61</v>
      </c>
      <c r="B46" t="s">
        <v>112</v>
      </c>
      <c r="C46">
        <v>2.58</v>
      </c>
      <c r="D46">
        <v>1.07</v>
      </c>
      <c r="E46">
        <v>3.08</v>
      </c>
      <c r="F46">
        <v>1.52</v>
      </c>
      <c r="G46">
        <v>2.3199999999999998</v>
      </c>
      <c r="H46">
        <v>13.32</v>
      </c>
    </row>
    <row r="47" spans="1:8" x14ac:dyDescent="0.35">
      <c r="A47" t="s">
        <v>63</v>
      </c>
      <c r="B47" t="s">
        <v>112</v>
      </c>
      <c r="C47">
        <v>9.26</v>
      </c>
      <c r="D47">
        <v>4.8499999999999996</v>
      </c>
      <c r="E47">
        <v>3.06</v>
      </c>
      <c r="F47">
        <v>3.37</v>
      </c>
      <c r="G47">
        <v>5.17</v>
      </c>
      <c r="H47">
        <v>20.95</v>
      </c>
    </row>
    <row r="48" spans="1:8" x14ac:dyDescent="0.35">
      <c r="A48" t="s">
        <v>65</v>
      </c>
      <c r="B48" t="s">
        <v>112</v>
      </c>
      <c r="C48">
        <v>6.26</v>
      </c>
      <c r="D48">
        <v>1.44</v>
      </c>
      <c r="E48">
        <v>1.77</v>
      </c>
      <c r="F48">
        <v>5.09</v>
      </c>
      <c r="G48">
        <v>2.36</v>
      </c>
      <c r="H48">
        <v>12.56</v>
      </c>
    </row>
    <row r="49" spans="1:8" x14ac:dyDescent="0.35">
      <c r="A49" t="s">
        <v>67</v>
      </c>
      <c r="B49" t="s">
        <v>112</v>
      </c>
      <c r="C49">
        <v>2.78</v>
      </c>
      <c r="D49">
        <v>1.28</v>
      </c>
      <c r="E49">
        <v>2.77</v>
      </c>
      <c r="F49">
        <v>0.57999999999999996</v>
      </c>
      <c r="G49">
        <v>1.41</v>
      </c>
      <c r="H49">
        <v>22.98</v>
      </c>
    </row>
    <row r="50" spans="1:8" x14ac:dyDescent="0.35">
      <c r="A50" t="s">
        <v>69</v>
      </c>
      <c r="B50" t="s">
        <v>112</v>
      </c>
      <c r="C50">
        <v>3.58</v>
      </c>
      <c r="D50">
        <v>1.43</v>
      </c>
      <c r="E50">
        <v>4.8099999999999996</v>
      </c>
      <c r="F50">
        <v>1.95</v>
      </c>
      <c r="G50">
        <v>3.29</v>
      </c>
      <c r="H50">
        <v>24.54</v>
      </c>
    </row>
    <row r="51" spans="1:8" x14ac:dyDescent="0.35">
      <c r="A51" t="s">
        <v>71</v>
      </c>
      <c r="B51" t="s">
        <v>112</v>
      </c>
      <c r="C51">
        <v>1.41</v>
      </c>
      <c r="D51">
        <v>2.72</v>
      </c>
      <c r="E51">
        <v>1.51</v>
      </c>
      <c r="F51">
        <v>2.2999999999999998</v>
      </c>
      <c r="G51">
        <v>2.8</v>
      </c>
      <c r="H51">
        <v>15.63</v>
      </c>
    </row>
    <row r="52" spans="1:8" x14ac:dyDescent="0.35">
      <c r="A52" t="s">
        <v>73</v>
      </c>
      <c r="B52" t="s">
        <v>112</v>
      </c>
      <c r="C52">
        <v>2.63</v>
      </c>
      <c r="D52">
        <v>4.58</v>
      </c>
      <c r="E52">
        <v>1.74</v>
      </c>
      <c r="F52">
        <v>1.8</v>
      </c>
      <c r="G52">
        <v>0.6</v>
      </c>
      <c r="H52">
        <v>15.12</v>
      </c>
    </row>
    <row r="53" spans="1:8" x14ac:dyDescent="0.35">
      <c r="A53" t="s">
        <v>75</v>
      </c>
      <c r="B53" t="s">
        <v>112</v>
      </c>
      <c r="C53">
        <v>4.43</v>
      </c>
      <c r="D53">
        <v>6.02</v>
      </c>
      <c r="E53">
        <v>4.04</v>
      </c>
      <c r="F53">
        <v>1.4</v>
      </c>
      <c r="G53">
        <v>0.75</v>
      </c>
      <c r="H53">
        <v>4.29</v>
      </c>
    </row>
    <row r="54" spans="1:8" x14ac:dyDescent="0.35">
      <c r="A54" t="s">
        <v>77</v>
      </c>
      <c r="B54" t="s">
        <v>112</v>
      </c>
      <c r="C54">
        <v>10</v>
      </c>
      <c r="D54">
        <v>1.74</v>
      </c>
      <c r="E54">
        <v>2.57</v>
      </c>
      <c r="F54">
        <v>1.68</v>
      </c>
      <c r="G54">
        <v>2.2999999999999998</v>
      </c>
      <c r="H54">
        <v>20.28</v>
      </c>
    </row>
    <row r="55" spans="1:8" x14ac:dyDescent="0.35">
      <c r="A55" t="s">
        <v>79</v>
      </c>
      <c r="B55" t="s">
        <v>112</v>
      </c>
      <c r="C55">
        <v>3.53</v>
      </c>
      <c r="D55">
        <v>4.71</v>
      </c>
      <c r="E55">
        <v>1.9</v>
      </c>
      <c r="F55">
        <v>3.4</v>
      </c>
      <c r="G55">
        <v>3.92</v>
      </c>
      <c r="H55">
        <v>15.57</v>
      </c>
    </row>
    <row r="56" spans="1:8" x14ac:dyDescent="0.35">
      <c r="A56" t="s">
        <v>81</v>
      </c>
      <c r="B56" t="s">
        <v>112</v>
      </c>
      <c r="C56">
        <v>0.91</v>
      </c>
      <c r="D56">
        <v>3.17</v>
      </c>
      <c r="E56">
        <v>2.48</v>
      </c>
      <c r="F56">
        <v>2.09</v>
      </c>
      <c r="G56">
        <v>1.97</v>
      </c>
      <c r="H56">
        <v>17.88</v>
      </c>
    </row>
    <row r="57" spans="1:8" x14ac:dyDescent="0.35">
      <c r="A57" t="s">
        <v>83</v>
      </c>
      <c r="B57" t="s">
        <v>112</v>
      </c>
      <c r="C57">
        <v>1.58</v>
      </c>
      <c r="D57">
        <v>1.43</v>
      </c>
      <c r="E57">
        <v>2.02</v>
      </c>
      <c r="F57">
        <v>2.74</v>
      </c>
      <c r="G57">
        <v>2.2999999999999998</v>
      </c>
      <c r="H57">
        <v>14.92</v>
      </c>
    </row>
    <row r="58" spans="1:8" x14ac:dyDescent="0.35">
      <c r="A58" t="s">
        <v>85</v>
      </c>
      <c r="B58" t="s">
        <v>112</v>
      </c>
      <c r="C58">
        <v>2</v>
      </c>
      <c r="D58">
        <v>6.98</v>
      </c>
      <c r="E58">
        <v>2.86</v>
      </c>
      <c r="F58">
        <v>1.56</v>
      </c>
      <c r="G58">
        <v>2.25</v>
      </c>
      <c r="H58">
        <v>14.57</v>
      </c>
    </row>
    <row r="59" spans="1:8" x14ac:dyDescent="0.35">
      <c r="A59" t="s">
        <v>87</v>
      </c>
      <c r="B59" t="s">
        <v>112</v>
      </c>
      <c r="C59">
        <v>0.92</v>
      </c>
      <c r="D59">
        <v>5.22</v>
      </c>
      <c r="E59">
        <v>2.74</v>
      </c>
      <c r="F59">
        <v>5.32</v>
      </c>
      <c r="G59">
        <v>5.47</v>
      </c>
      <c r="H59">
        <v>12.36</v>
      </c>
    </row>
    <row r="60" spans="1:8" x14ac:dyDescent="0.35">
      <c r="A60" t="s">
        <v>89</v>
      </c>
      <c r="B60" t="s">
        <v>112</v>
      </c>
      <c r="C60">
        <v>2.2599999999999998</v>
      </c>
      <c r="D60">
        <v>2.38</v>
      </c>
      <c r="E60">
        <v>6.4</v>
      </c>
      <c r="F60">
        <v>2.65</v>
      </c>
      <c r="G60">
        <v>3.2</v>
      </c>
      <c r="H60">
        <v>14.83</v>
      </c>
    </row>
    <row r="61" spans="1:8" x14ac:dyDescent="0.35">
      <c r="A61" t="s">
        <v>91</v>
      </c>
      <c r="B61" t="s">
        <v>112</v>
      </c>
      <c r="C61">
        <v>6</v>
      </c>
      <c r="D61">
        <v>1.79</v>
      </c>
      <c r="E61">
        <v>2.38</v>
      </c>
      <c r="F61">
        <v>2.15</v>
      </c>
      <c r="G61">
        <v>2.09</v>
      </c>
      <c r="H61">
        <v>19.89</v>
      </c>
    </row>
    <row r="62" spans="1:8" x14ac:dyDescent="0.35">
      <c r="A62" t="s">
        <v>93</v>
      </c>
      <c r="B62" t="s">
        <v>112</v>
      </c>
      <c r="C62">
        <v>7.81</v>
      </c>
      <c r="D62">
        <v>2.68</v>
      </c>
      <c r="E62">
        <v>2.62</v>
      </c>
      <c r="F62">
        <v>1.73</v>
      </c>
      <c r="G62">
        <v>1.46</v>
      </c>
      <c r="H62">
        <v>10.73</v>
      </c>
    </row>
    <row r="63" spans="1:8" x14ac:dyDescent="0.35">
      <c r="A63" t="s">
        <v>95</v>
      </c>
      <c r="B63" t="s">
        <v>112</v>
      </c>
      <c r="C63">
        <v>4.7300000000000004</v>
      </c>
      <c r="D63">
        <v>4.5199999999999996</v>
      </c>
      <c r="E63">
        <v>3.66</v>
      </c>
      <c r="F63">
        <v>2.82</v>
      </c>
      <c r="G63">
        <v>1.79</v>
      </c>
      <c r="H63">
        <v>8.57</v>
      </c>
    </row>
    <row r="64" spans="1:8" x14ac:dyDescent="0.35">
      <c r="A64" t="s">
        <v>97</v>
      </c>
      <c r="B64" t="s">
        <v>112</v>
      </c>
      <c r="C64">
        <v>1.67</v>
      </c>
      <c r="D64">
        <v>2.72</v>
      </c>
      <c r="E64">
        <v>3.26</v>
      </c>
      <c r="F64">
        <v>1.4</v>
      </c>
      <c r="G64">
        <v>2.09</v>
      </c>
      <c r="H64">
        <v>7.63</v>
      </c>
    </row>
    <row r="65" spans="1:8" x14ac:dyDescent="0.35">
      <c r="A65" t="s">
        <v>99</v>
      </c>
      <c r="B65" t="s">
        <v>112</v>
      </c>
      <c r="C65">
        <v>1.27</v>
      </c>
      <c r="D65">
        <v>3.56</v>
      </c>
      <c r="E65">
        <v>3.14</v>
      </c>
      <c r="F65">
        <v>1.95</v>
      </c>
      <c r="G65">
        <v>1.55</v>
      </c>
      <c r="H65">
        <v>5.52</v>
      </c>
    </row>
    <row r="66" spans="1:8" x14ac:dyDescent="0.35">
      <c r="A66" t="s">
        <v>101</v>
      </c>
      <c r="B66" t="s">
        <v>112</v>
      </c>
      <c r="C66">
        <v>1.39</v>
      </c>
      <c r="D66">
        <v>1.35</v>
      </c>
      <c r="E66">
        <v>1.37</v>
      </c>
      <c r="F66">
        <v>3.59</v>
      </c>
      <c r="G66">
        <v>1.33</v>
      </c>
      <c r="H66">
        <v>7.67</v>
      </c>
    </row>
    <row r="67" spans="1:8" x14ac:dyDescent="0.35">
      <c r="A67" t="s">
        <v>103</v>
      </c>
      <c r="B67" t="s">
        <v>112</v>
      </c>
      <c r="C67">
        <v>3.14</v>
      </c>
      <c r="D67">
        <v>1.96</v>
      </c>
      <c r="E67">
        <v>1.4</v>
      </c>
      <c r="F67">
        <v>1.84</v>
      </c>
      <c r="G67">
        <v>3.28</v>
      </c>
      <c r="H67">
        <v>20.100000000000001</v>
      </c>
    </row>
    <row r="68" spans="1:8" x14ac:dyDescent="0.35">
      <c r="A68" t="s">
        <v>127</v>
      </c>
      <c r="B68" t="s">
        <v>112</v>
      </c>
      <c r="C68">
        <v>23.22</v>
      </c>
      <c r="D68">
        <v>5.65</v>
      </c>
      <c r="E68">
        <v>10.48</v>
      </c>
      <c r="F68">
        <v>1.4</v>
      </c>
      <c r="G68">
        <v>0.13</v>
      </c>
      <c r="H68">
        <v>12.72</v>
      </c>
    </row>
    <row r="69" spans="1:8" x14ac:dyDescent="0.35">
      <c r="A69" t="s">
        <v>128</v>
      </c>
      <c r="B69" t="s">
        <v>112</v>
      </c>
      <c r="C69">
        <v>1.95</v>
      </c>
      <c r="D69">
        <v>1.38</v>
      </c>
      <c r="E69">
        <v>3.8</v>
      </c>
      <c r="F69">
        <v>2.4500000000000002</v>
      </c>
      <c r="G69">
        <v>1.53</v>
      </c>
      <c r="H69">
        <v>14.17</v>
      </c>
    </row>
    <row r="70" spans="1:8" x14ac:dyDescent="0.35">
      <c r="A70" t="s">
        <v>129</v>
      </c>
      <c r="B70" t="s">
        <v>112</v>
      </c>
      <c r="C70">
        <v>1.67</v>
      </c>
      <c r="D70">
        <v>1.69</v>
      </c>
      <c r="E70">
        <v>1.44</v>
      </c>
      <c r="F70">
        <v>0.9</v>
      </c>
      <c r="G70">
        <v>0.89</v>
      </c>
      <c r="H70">
        <v>15.02</v>
      </c>
    </row>
    <row r="71" spans="1:8" x14ac:dyDescent="0.35">
      <c r="A71" t="s">
        <v>130</v>
      </c>
      <c r="B71" t="s">
        <v>112</v>
      </c>
      <c r="C71">
        <v>1.1499999999999999</v>
      </c>
      <c r="D71">
        <v>2.62</v>
      </c>
      <c r="E71">
        <v>0.4</v>
      </c>
      <c r="F71">
        <v>0.79</v>
      </c>
      <c r="G71">
        <v>1.01</v>
      </c>
      <c r="H71">
        <v>7.39</v>
      </c>
    </row>
    <row r="72" spans="1:8" x14ac:dyDescent="0.35">
      <c r="A72" t="s">
        <v>131</v>
      </c>
      <c r="B72" t="s">
        <v>112</v>
      </c>
      <c r="C72">
        <v>2.21</v>
      </c>
      <c r="D72">
        <v>3.56</v>
      </c>
      <c r="E72">
        <v>1.57</v>
      </c>
      <c r="F72">
        <v>3.86</v>
      </c>
      <c r="G72">
        <v>2.0299999999999998</v>
      </c>
      <c r="H72">
        <v>9.99</v>
      </c>
    </row>
    <row r="73" spans="1:8" x14ac:dyDescent="0.35">
      <c r="A73" t="s">
        <v>132</v>
      </c>
      <c r="B73" t="s">
        <v>112</v>
      </c>
      <c r="C73">
        <v>1.95</v>
      </c>
      <c r="D73">
        <v>2.15</v>
      </c>
      <c r="E73">
        <v>2.61</v>
      </c>
      <c r="F73">
        <v>0.97</v>
      </c>
      <c r="G73">
        <v>1.95</v>
      </c>
      <c r="H73">
        <v>15.52</v>
      </c>
    </row>
    <row r="74" spans="1:8" x14ac:dyDescent="0.35">
      <c r="A74" t="s">
        <v>133</v>
      </c>
      <c r="B74" t="s">
        <v>112</v>
      </c>
      <c r="C74">
        <v>3.69</v>
      </c>
      <c r="D74">
        <v>3.32</v>
      </c>
      <c r="E74">
        <v>3.94</v>
      </c>
      <c r="F74">
        <v>3.33</v>
      </c>
      <c r="G74">
        <v>3.26</v>
      </c>
      <c r="H74">
        <v>3.5</v>
      </c>
    </row>
    <row r="75" spans="1:8" x14ac:dyDescent="0.35">
      <c r="A75" t="s">
        <v>134</v>
      </c>
      <c r="B75" t="s">
        <v>112</v>
      </c>
      <c r="C75">
        <v>0.64</v>
      </c>
      <c r="D75">
        <v>1.19</v>
      </c>
      <c r="E75">
        <v>1.68</v>
      </c>
      <c r="F75">
        <v>0.82</v>
      </c>
      <c r="G75">
        <v>1.63</v>
      </c>
      <c r="H75">
        <v>8.41</v>
      </c>
    </row>
    <row r="76" spans="1:8" x14ac:dyDescent="0.35">
      <c r="A76" t="s">
        <v>135</v>
      </c>
      <c r="B76" t="s">
        <v>112</v>
      </c>
      <c r="C76">
        <v>4.17</v>
      </c>
      <c r="D76">
        <v>4.4000000000000004</v>
      </c>
      <c r="E76">
        <v>4.46</v>
      </c>
      <c r="F76">
        <v>4.3099999999999996</v>
      </c>
      <c r="G76">
        <v>5.33</v>
      </c>
      <c r="H76">
        <v>18.670000000000002</v>
      </c>
    </row>
    <row r="77" spans="1:8" x14ac:dyDescent="0.35">
      <c r="A77" t="s">
        <v>136</v>
      </c>
      <c r="B77" t="s">
        <v>112</v>
      </c>
      <c r="C77">
        <v>0.66</v>
      </c>
      <c r="D77">
        <v>0.77</v>
      </c>
      <c r="E77">
        <v>0.82</v>
      </c>
      <c r="F77">
        <v>1.19</v>
      </c>
      <c r="G77">
        <v>1.78</v>
      </c>
      <c r="H77">
        <v>16.149999999999999</v>
      </c>
    </row>
    <row r="78" spans="1:8" x14ac:dyDescent="0.35">
      <c r="A78" t="s">
        <v>137</v>
      </c>
      <c r="B78" t="s">
        <v>112</v>
      </c>
      <c r="C78">
        <v>1.56</v>
      </c>
      <c r="D78">
        <v>7.21</v>
      </c>
      <c r="E78">
        <v>2.92</v>
      </c>
      <c r="F78">
        <v>0.66</v>
      </c>
      <c r="G78">
        <v>1.87</v>
      </c>
      <c r="H78">
        <v>3.72</v>
      </c>
    </row>
    <row r="82" spans="1:1" x14ac:dyDescent="0.35">
      <c r="A82" t="s">
        <v>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National Oceanogprahy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milton</dc:creator>
  <cp:lastModifiedBy>Zachary Warren</cp:lastModifiedBy>
  <dcterms:created xsi:type="dcterms:W3CDTF">2022-03-04T15:02:02Z</dcterms:created>
  <dcterms:modified xsi:type="dcterms:W3CDTF">2022-10-17T11:47:31Z</dcterms:modified>
</cp:coreProperties>
</file>